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D:\OCI-Mindeporte\Seguimientos\Gestión Documental\2025 I Seg PM-AGN\Enviado\"/>
    </mc:Choice>
  </mc:AlternateContent>
  <xr:revisionPtr revIDLastSave="0" documentId="13_ncr:1_{699626F8-16A9-4685-98EF-4305017F3DCA}" xr6:coauthVersionLast="47" xr6:coauthVersionMax="47" xr10:uidLastSave="{00000000-0000-0000-0000-000000000000}"/>
  <bookViews>
    <workbookView xWindow="-120" yWindow="-120" windowWidth="29040" windowHeight="15840" xr2:uid="{00000000-000D-0000-FFFF-FFFF00000000}"/>
  </bookViews>
  <sheets>
    <sheet name="PMA" sheetId="1" r:id="rId1"/>
    <sheet name="Instructivo PMA" sheetId="4" state="hidden" r:id="rId2"/>
    <sheet name="PLAN DE TRABAJO CONTRA" sheetId="5" state="hidden" r:id="rId3"/>
  </sheets>
  <definedNames>
    <definedName name="_xlnm._FilterDatabase" localSheetId="0" hidden="1">PMA!$A$10:$U$119</definedName>
    <definedName name="_xlnm.Print_Titles" localSheetId="0">PMA!$8:$10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8" i="1" l="1"/>
  <c r="I107" i="1"/>
  <c r="I106" i="1"/>
  <c r="L103" i="1"/>
  <c r="F119" i="1" s="1"/>
  <c r="L98" i="1"/>
  <c r="F118" i="1" s="1"/>
  <c r="L82" i="1"/>
  <c r="F117" i="1" s="1"/>
  <c r="L72" i="1"/>
  <c r="F115" i="1" s="1"/>
  <c r="L67" i="1"/>
  <c r="L38" i="1"/>
  <c r="L36" i="1"/>
  <c r="L35" i="1"/>
  <c r="L26" i="1"/>
  <c r="L23" i="1"/>
  <c r="L18" i="1"/>
  <c r="L14" i="1"/>
  <c r="L11" i="1"/>
  <c r="F106" i="1" s="1"/>
  <c r="I35" i="1" l="1"/>
  <c r="I21" i="1" l="1"/>
  <c r="I96" i="1"/>
  <c r="I104" i="1" l="1"/>
  <c r="I103" i="1"/>
  <c r="I102" i="1"/>
  <c r="I79" i="1"/>
  <c r="I75" i="1"/>
  <c r="I74" i="1"/>
  <c r="I73" i="1"/>
  <c r="I72" i="1"/>
  <c r="I80" i="1" l="1"/>
  <c r="I36" i="1" l="1"/>
  <c r="I20" i="1"/>
  <c r="I56" i="1"/>
  <c r="I57" i="1"/>
  <c r="I58" i="1"/>
  <c r="I59" i="1"/>
  <c r="I60" i="1"/>
  <c r="I61" i="1"/>
  <c r="I62" i="1"/>
  <c r="I63" i="1"/>
  <c r="I64" i="1"/>
  <c r="I66" i="1"/>
  <c r="I42" i="1"/>
  <c r="I43" i="1"/>
  <c r="I44" i="1"/>
  <c r="I45" i="1"/>
  <c r="I46" i="1"/>
  <c r="I47" i="1"/>
  <c r="I48" i="1"/>
  <c r="I49" i="1"/>
  <c r="I50" i="1"/>
  <c r="I51" i="1"/>
  <c r="I52" i="1"/>
  <c r="I53" i="1"/>
  <c r="I54" i="1"/>
  <c r="I55" i="1"/>
  <c r="I34" i="1"/>
  <c r="I33" i="1"/>
  <c r="I32" i="1"/>
  <c r="I27" i="1"/>
  <c r="I28" i="1"/>
  <c r="I29" i="1"/>
  <c r="I81" i="1"/>
  <c r="I82" i="1"/>
  <c r="I83" i="1"/>
  <c r="I84" i="1"/>
  <c r="I85" i="1"/>
  <c r="I86" i="1"/>
  <c r="I87" i="1"/>
  <c r="I88" i="1"/>
  <c r="I89" i="1"/>
  <c r="I90" i="1"/>
  <c r="I91" i="1"/>
  <c r="I92" i="1"/>
  <c r="I93" i="1"/>
  <c r="I94" i="1"/>
  <c r="I95" i="1"/>
  <c r="I97" i="1"/>
  <c r="I98" i="1"/>
  <c r="I99" i="1"/>
  <c r="I100" i="1"/>
  <c r="I101" i="1"/>
  <c r="I105" i="1"/>
  <c r="I31" i="1"/>
  <c r="I24" i="1"/>
  <c r="I16" i="1"/>
  <c r="I17" i="1"/>
  <c r="I12" i="1"/>
  <c r="D5" i="5"/>
  <c r="I78" i="1"/>
  <c r="I11" i="1"/>
  <c r="I13" i="1"/>
  <c r="I14" i="1"/>
  <c r="I15" i="1"/>
  <c r="I18" i="1"/>
  <c r="I19" i="1"/>
  <c r="I22" i="1"/>
  <c r="I23" i="1"/>
  <c r="I25" i="1"/>
  <c r="I26" i="1"/>
  <c r="I30" i="1"/>
  <c r="I37" i="1"/>
  <c r="I38" i="1"/>
  <c r="I39" i="1"/>
  <c r="I40" i="1"/>
  <c r="I41" i="1"/>
  <c r="I67" i="1"/>
  <c r="I68" i="1"/>
  <c r="I69" i="1"/>
  <c r="I70" i="1"/>
  <c r="I71" i="1"/>
  <c r="I76" i="1"/>
  <c r="I77" i="1"/>
  <c r="I109" i="1"/>
  <c r="I110" i="1"/>
  <c r="I111" i="1"/>
  <c r="I112" i="1"/>
  <c r="I113" i="1"/>
  <c r="I114" i="1"/>
  <c r="I115" i="1"/>
  <c r="I116" i="1"/>
  <c r="I117" i="1"/>
  <c r="I118" i="1"/>
  <c r="I119" i="1"/>
  <c r="F107" i="1"/>
  <c r="L76" i="1"/>
  <c r="F116" i="1" s="1"/>
  <c r="F114" i="1"/>
  <c r="F113" i="1"/>
  <c r="F112" i="1"/>
  <c r="F111" i="1"/>
  <c r="F110" i="1"/>
  <c r="F109" i="1"/>
  <c r="F108" i="1"/>
  <c r="E121" i="1" l="1"/>
</calcChain>
</file>

<file path=xl/sharedStrings.xml><?xml version="1.0" encoding="utf-8"?>
<sst xmlns="http://schemas.openxmlformats.org/spreadsheetml/2006/main" count="994" uniqueCount="515">
  <si>
    <t xml:space="preserve">Entidad: </t>
  </si>
  <si>
    <t xml:space="preserve">MINISTERIO DEL DEPORTE </t>
  </si>
  <si>
    <t xml:space="preserve">NIT: </t>
  </si>
  <si>
    <t xml:space="preserve">Representante Legal: </t>
  </si>
  <si>
    <t xml:space="preserve">Fecha de iniciación: </t>
  </si>
  <si>
    <t>Responsable del proceso:</t>
  </si>
  <si>
    <t>Fecha de finalización:</t>
  </si>
  <si>
    <t xml:space="preserve">Cargo: </t>
  </si>
  <si>
    <t>Fecha y número de Acta de aprobación del PMA</t>
  </si>
  <si>
    <t>Plan de Mejoramiento</t>
  </si>
  <si>
    <t>Seguimiento Control Interno</t>
  </si>
  <si>
    <t>Seguimiento AGN</t>
  </si>
  <si>
    <t xml:space="preserve">OBSERVACIÓN </t>
  </si>
  <si>
    <t>ITEM</t>
  </si>
  <si>
    <t>HALLAZGO</t>
  </si>
  <si>
    <t>N°. DE ACCIÓN</t>
  </si>
  <si>
    <t>OBJETIVOS</t>
  </si>
  <si>
    <t>No. TAREA</t>
  </si>
  <si>
    <t>Descripción  de  las Tareas</t>
  </si>
  <si>
    <t>EJECUCIÓN DE LAS  TAREAS</t>
  </si>
  <si>
    <t>PLAZO EN SEMANAS</t>
  </si>
  <si>
    <t>PORCENTAJE DE AVANCE DE LAS TAREAS</t>
  </si>
  <si>
    <t xml:space="preserve">PRODUCTOS </t>
  </si>
  <si>
    <t>AVANCE DE CUMPLIMIENTO DEL OBJETIVO</t>
  </si>
  <si>
    <t>DESCRIPCIÓN DE LOS AVANCES</t>
  </si>
  <si>
    <t>AREAS Y PERSONAS RESPONSABLES</t>
  </si>
  <si>
    <t>EVIDENCIAS</t>
  </si>
  <si>
    <t>OBSERVACIONES OFICINA DE CONTROL INTERNO</t>
  </si>
  <si>
    <t>N° INFORME DE SEGUIMIENTO Y FECHA</t>
  </si>
  <si>
    <t>FECHA CIERRE HALLAZGO</t>
  </si>
  <si>
    <t>No. RADICADO</t>
  </si>
  <si>
    <t>OBSERVACIONES</t>
  </si>
  <si>
    <t>INICIO</t>
  </si>
  <si>
    <t>FINALIZACIÓN</t>
  </si>
  <si>
    <t>Acta de Reunión y/o comunicación oficial</t>
  </si>
  <si>
    <t>T2</t>
  </si>
  <si>
    <t>GIT TIC 
GIT Gestión Administrativa - Proceso Gestión Documental</t>
  </si>
  <si>
    <t>T3</t>
  </si>
  <si>
    <t>Política Actualizada</t>
  </si>
  <si>
    <t>GIT Gestión Administrativa - Proceso Gestión Documental</t>
  </si>
  <si>
    <t>T4</t>
  </si>
  <si>
    <t xml:space="preserve">ACCION 2 </t>
  </si>
  <si>
    <t>M1</t>
  </si>
  <si>
    <t>Elaborar matriz de seguimiento y cronograma  de metas a corto, mediano y largo para el cumplimiento del PGD</t>
  </si>
  <si>
    <t xml:space="preserve">Matriz de seguimiento
Cronograma 
</t>
  </si>
  <si>
    <t>M2</t>
  </si>
  <si>
    <t>Implementar  los programas específicos frente al SGDEA. (GESDOC)</t>
  </si>
  <si>
    <t xml:space="preserve">Lista de Asistencia 
Pieza Grafica 
Informe de avance Implementación </t>
  </si>
  <si>
    <t>M3</t>
  </si>
  <si>
    <t xml:space="preserve">Elaborar y adoptar  el acto administrativo la nueva versión del documento. </t>
  </si>
  <si>
    <t xml:space="preserve">Resolución  </t>
  </si>
  <si>
    <t>M4</t>
  </si>
  <si>
    <t xml:space="preserve">Socializar el acto administrativo </t>
  </si>
  <si>
    <t>ACCION 3</t>
  </si>
  <si>
    <t xml:space="preserve">Actualizar e Implementar,  el Formato-FUID a las dependencias del Ministerio anualmente. </t>
  </si>
  <si>
    <t>Actualizar el formato de Inventario Documental  - FUID en cumplimiento al Acuerdo 001 de 2024.</t>
  </si>
  <si>
    <t>Formato aprobado</t>
  </si>
  <si>
    <t>Remitir el formato - FUID aprobado mediante memorando a  GIT TIC para la  actualización el aplicativo de Gestión Documental.</t>
  </si>
  <si>
    <t xml:space="preserve">Memorando </t>
  </si>
  <si>
    <t>Actualización del formato en el Aplicativo Gestión Documental</t>
  </si>
  <si>
    <t>FUID generado por el Aplicativo de Gestión Documental</t>
  </si>
  <si>
    <t xml:space="preserve">Socializar y capacitar  el formato FUID actualizado a las dependencias del Ministerio para su implementación </t>
  </si>
  <si>
    <t xml:space="preserve">Lista de Asistencia 
Presentación 
Pieza Grafica </t>
  </si>
  <si>
    <t>ACCION 4</t>
  </si>
  <si>
    <t>Diagnostico</t>
  </si>
  <si>
    <t>Actualizar el Plan Institucional de Archivos PINAR y su articulación con el plan de acción.</t>
  </si>
  <si>
    <t>PINAR actualizado</t>
  </si>
  <si>
    <t xml:space="preserve">Presentar ante comité de Gestión y Desempeño para su aprobación actualización del PINAR </t>
  </si>
  <si>
    <t>ACCION 5</t>
  </si>
  <si>
    <t>Diagnostico Documentos Electrónicos</t>
  </si>
  <si>
    <t>Elaborar el Modelo de Requisitos para la gestión electrónica de documentos.</t>
  </si>
  <si>
    <t>Modelo de Requisitos SGDEA</t>
  </si>
  <si>
    <t xml:space="preserve">Presentar ante comité de Gestión y Desempeño para su aprobación el Modelo de Requisitos de Gestión de documentos Electrónicos. </t>
  </si>
  <si>
    <t>M5</t>
  </si>
  <si>
    <t>Actualizar las TCA en los siguientes aspectos:  niveles de acceso para la creación, modificación, consulta, divulgación, borrado, y en general para uso adecuado y protegido de la información producida y gestionada por la entidad de conformidad con lo establecido en la normatividad vigente y los procesos establecidos por la misma.</t>
  </si>
  <si>
    <t>TCA Actualizada</t>
  </si>
  <si>
    <t>M6</t>
  </si>
  <si>
    <t>Elaborar el  esquema de metadatos</t>
  </si>
  <si>
    <t>Esquema de Metadatos</t>
  </si>
  <si>
    <t>Adquisición y adopción de firmas digitales</t>
  </si>
  <si>
    <t xml:space="preserve">Registro firma digital </t>
  </si>
  <si>
    <t xml:space="preserve">Secretaría General
GIT Gestión Administrativa 
GIT  TIC </t>
  </si>
  <si>
    <t>Memorando</t>
  </si>
  <si>
    <t>Elaborar  procedimientos para la creación, captura, almacenamiento, acceso y disposición de documentos electrónicos de archivo.</t>
  </si>
  <si>
    <t>Procedimiento</t>
  </si>
  <si>
    <t>ACCION 6</t>
  </si>
  <si>
    <t>Capacitar al personal de archivo en la normatividad archivística vigente</t>
  </si>
  <si>
    <t xml:space="preserve">Actualizar y socializar  el procedimiento de gestión y Tramite </t>
  </si>
  <si>
    <t xml:space="preserve">Procedimiento </t>
  </si>
  <si>
    <r>
      <rPr>
        <b/>
        <sz val="10"/>
        <rFont val="Arial"/>
        <family val="2"/>
      </rPr>
      <t xml:space="preserve">Unidad de correspondencia (procedimientos)
(numeral  9 del informe)
</t>
    </r>
    <r>
      <rPr>
        <sz val="10"/>
        <rFont val="Arial"/>
        <family val="2"/>
      </rPr>
      <t>El Ministerio del Deporte, cumple con lo establecido en el Acuerdo 01 de 2024. Acción de mejora: actualizar el “PROCEDIMIENTO DE GESTIÓN Y TRAMITE” donde se relaciona la descomposición del radicado y los Acuerdos de Niveles de Servicio teniendo en cuenta el canal utilizado por el usuario externo para el trámite de las comunicaciones oficiales.</t>
    </r>
  </si>
  <si>
    <t>ACCION 7</t>
  </si>
  <si>
    <t xml:space="preserve">Socializar   el procedimiento de gestión y Tramite </t>
  </si>
  <si>
    <t xml:space="preserve">Pieza gráfica  </t>
  </si>
  <si>
    <t xml:space="preserve">Secretaría General
GIT Gestión Administrativa proceso GD 
 </t>
  </si>
  <si>
    <t>ACCION 8</t>
  </si>
  <si>
    <t xml:space="preserve">Realizar mesa de trabajo con GIT Contratación para la elaboración de  plan de trabajo </t>
  </si>
  <si>
    <t xml:space="preserve">Plan de Trabajo </t>
  </si>
  <si>
    <t xml:space="preserve">GIT Gestión Administrativa - Proceso Gestión Documental GIT Contratación </t>
  </si>
  <si>
    <t xml:space="preserve">Elaborar  y/o actualizar el inventario documental en el formato FUID </t>
  </si>
  <si>
    <t xml:space="preserve">GIT Contratación </t>
  </si>
  <si>
    <t xml:space="preserve">Rotulación provisional   a las unidades de Conservación y Almacenamiento y ubicación topografica </t>
  </si>
  <si>
    <t xml:space="preserve">Comunicación de aprobación </t>
  </si>
  <si>
    <t xml:space="preserve">Intervención documental </t>
  </si>
  <si>
    <t xml:space="preserve">Inventario Documental FUID </t>
  </si>
  <si>
    <t xml:space="preserve">Aprobación del Plan de trabajo por GIT contratación </t>
  </si>
  <si>
    <t>Registro fotografico de las unidades de conservacion y almacenamiento; inventario documental</t>
  </si>
  <si>
    <t xml:space="preserve">Remisión del Plan de trabajo a GIT Administrativa </t>
  </si>
  <si>
    <t xml:space="preserve">Memorias de Capacitación y lista de asistencia
Ficha Tecnica Intervención Documental Serie Contratos </t>
  </si>
  <si>
    <t xml:space="preserve">Expedientes organizados de acuerdo a la TRD 
Inventario Documental </t>
  </si>
  <si>
    <t xml:space="preserve">Entrega del inventario documental en estado natural a GIT Administrativa </t>
  </si>
  <si>
    <t xml:space="preserve">Acta de reunión </t>
  </si>
  <si>
    <t>Formato diligenciado y archivado</t>
  </si>
  <si>
    <t xml:space="preserve">Capacitación al personal de contratación  para el proceso de intervención Documental de los expedientes contractuales </t>
  </si>
  <si>
    <t>Archivos digitalizados por tipo documental</t>
  </si>
  <si>
    <t>Intervención documental (cantidad estimada)</t>
  </si>
  <si>
    <t>Reporte Gesdoc</t>
  </si>
  <si>
    <t xml:space="preserve">Control de calidad  y aprobación por parte del Proceso de Gestión Documental </t>
  </si>
  <si>
    <t xml:space="preserve">Elaboración Hoja de control  </t>
  </si>
  <si>
    <t xml:space="preserve">Digitalización de expedientes </t>
  </si>
  <si>
    <t>Inventario FUID de transferencia</t>
  </si>
  <si>
    <t>Cargue de información a GESDOC a partir del 2020(Mindeporte)</t>
  </si>
  <si>
    <t xml:space="preserve">Acta de Seguimiento </t>
  </si>
  <si>
    <t xml:space="preserve">Rotulación definitiva   a las unidades de Conservación y Almacenamiento. </t>
  </si>
  <si>
    <t xml:space="preserve">Entrega Transferencia primaria al Archivo Central </t>
  </si>
  <si>
    <t>Acta de Transferencias</t>
  </si>
  <si>
    <t xml:space="preserve">Realizar seguimiento del plan de trabajo del GIT Contratación por parte de GIT Administrativa </t>
  </si>
  <si>
    <t>Informe de seguimiento</t>
  </si>
  <si>
    <t xml:space="preserve">Elaborar cronograma de visitas técnicas para la organización de los archivos de las dependencias </t>
  </si>
  <si>
    <t xml:space="preserve">Cronograma </t>
  </si>
  <si>
    <t xml:space="preserve">Socializar  inventario documental en el formato FUID  Archivos de gestión </t>
  </si>
  <si>
    <t>Capacitación al personal  GIT S  para el proceso de intervención Documental de los expedientes con respecto a la TRD en GESDOC</t>
  </si>
  <si>
    <t xml:space="preserve">Listas de asistencia presentación  </t>
  </si>
  <si>
    <t xml:space="preserve">Inventario documental Expedientes organizados </t>
  </si>
  <si>
    <t xml:space="preserve">Todas las dependencias </t>
  </si>
  <si>
    <t xml:space="preserve">Hojas de control </t>
  </si>
  <si>
    <t xml:space="preserve">Reporte expedientes híbridos Gesdoc </t>
  </si>
  <si>
    <t xml:space="preserve">Informe de calidad </t>
  </si>
  <si>
    <t>Actas de transferencias e inventarios documentales</t>
  </si>
  <si>
    <t xml:space="preserve">Realizar seguimiento por parte de GIT Administrativa </t>
  </si>
  <si>
    <t xml:space="preserve">Informe de visitas anual </t>
  </si>
  <si>
    <t>Solicitar a TIC mediante memorando que  medidas de seguridad tecnológica, se implementaran para la conservación y accesibilidad documental (  sistema de gestión documental (SGD), n, dispositivos de almacenamiento (discos, servidores, sistemas en la nube)</t>
  </si>
  <si>
    <t>ACCION 9</t>
  </si>
  <si>
    <t>Ajustar el documento Tabla de Valoración Documental</t>
  </si>
  <si>
    <t>Realizar mesas de trabajo con el AGN para revisar las observaciones del instrumento archivistico Tabla de Valoración Documental</t>
  </si>
  <si>
    <t xml:space="preserve">Remitir TVD al Archivo General - AGN para su convalidación </t>
  </si>
  <si>
    <t>Elaborar y expedir el acto administrativo de
adopción de la Tabla de Valoración Documental y remitirlo al Grupo de Inspección y Vigilancia del AGN</t>
  </si>
  <si>
    <t>Intervención  fondo documental aplicación  la TVD convalidada por el AGN</t>
  </si>
  <si>
    <t>ACCION 10</t>
  </si>
  <si>
    <t xml:space="preserve">Inventario documental por disposición final </t>
  </si>
  <si>
    <t xml:space="preserve">Aplicación Tabla de Valoración Documental
Identificación de las series documentales que hayan cumplido el tiempo y de acuerdo a su disposición Final </t>
  </si>
  <si>
    <t xml:space="preserve">Elaborar el Plan de transferencias secundarias </t>
  </si>
  <si>
    <t xml:space="preserve">Generar los requerimientos a TIC para el desarrollo de formulario de Actos Administrativos Electronicos en el aplicativo de gestion documental </t>
  </si>
  <si>
    <t xml:space="preserve">Remitir a gestión contable memorando  para validar la disponilidad de firmas  digitales para la vinculación en elaboración de los actos administrativos  en el aplicativo de gestion documental </t>
  </si>
  <si>
    <t>Solicitar cotización  del API( Interfase programación de aplicación)  para la adquisión y articulación con el aplicativo de Gestión Documental</t>
  </si>
  <si>
    <t xml:space="preserve">Elaborar los formatos de Actas de apertura y cierre, asi como la matriz de consecutivo de actos administrativos </t>
  </si>
  <si>
    <t xml:space="preserve">Actualizar  y socializar procedimiento de Actos Administrativos </t>
  </si>
  <si>
    <t xml:space="preserve">Elaborar plan de trabajo para la conformación de Expedientes de la serie Historias laborales </t>
  </si>
  <si>
    <t>ACCION 11</t>
  </si>
  <si>
    <t xml:space="preserve">Teniendo en cuenta que la serie de historias laborales, se actualiza diariamente, sera reporte el avance trimestral para cada una de las actividades </t>
  </si>
  <si>
    <t>Elaborar  y/o actualizar el inventario documental en el formato FUID</t>
  </si>
  <si>
    <t xml:space="preserve">Elaboración ficha Tecnica Organización Historias Laborales </t>
  </si>
  <si>
    <t xml:space="preserve">Elaboración Procedimiento Historias Laborales </t>
  </si>
  <si>
    <t>M7</t>
  </si>
  <si>
    <t>M8</t>
  </si>
  <si>
    <t xml:space="preserve">Control de Calidad por parte Proceso de Gestión Documental </t>
  </si>
  <si>
    <t>M9</t>
  </si>
  <si>
    <t xml:space="preserve">Inserción Documental </t>
  </si>
  <si>
    <t>M10</t>
  </si>
  <si>
    <t xml:space="preserve">Elaborar y/o actualizar la Hoja de Control </t>
  </si>
  <si>
    <t>M11</t>
  </si>
  <si>
    <t xml:space="preserve">Actualizar Inventario Documental </t>
  </si>
  <si>
    <t>M12</t>
  </si>
  <si>
    <t>M13</t>
  </si>
  <si>
    <t xml:space="preserve">Digitalización Historia Laboral </t>
  </si>
  <si>
    <t>M14</t>
  </si>
  <si>
    <t>Cargue de información a GESDOC</t>
  </si>
  <si>
    <t>M15</t>
  </si>
  <si>
    <t xml:space="preserve">Seguimiento cumplimiento plan de trabajo </t>
  </si>
  <si>
    <t>ACCION 12</t>
  </si>
  <si>
    <t>Actualizar el  documento Sistema Integrado de Conservación en su dos componentes</t>
  </si>
  <si>
    <t>Adquisición de elementos de Monitoreo y control de condiciones ambientales</t>
  </si>
  <si>
    <t>Traslado del Acervo documental del archivo central que reúna las condiciones de almacenamiento, medio ambiental, de seguridad y de mantenimiento</t>
  </si>
  <si>
    <t>AVANCE DEL PLAN DE CUMPLIMIENTO (ACCIONES)</t>
  </si>
  <si>
    <t>Acción 1</t>
  </si>
  <si>
    <t>Acción 2</t>
  </si>
  <si>
    <t>Acción 3</t>
  </si>
  <si>
    <t>Acción 4</t>
  </si>
  <si>
    <t>Acción 5</t>
  </si>
  <si>
    <t>Acción 6</t>
  </si>
  <si>
    <t xml:space="preserve">Accion 7 </t>
  </si>
  <si>
    <t>Acción 8</t>
  </si>
  <si>
    <t>Acción 9</t>
  </si>
  <si>
    <t>Acción 10</t>
  </si>
  <si>
    <t>Acción 11</t>
  </si>
  <si>
    <t>Acción 12</t>
  </si>
  <si>
    <t>Acción 13</t>
  </si>
  <si>
    <t>Acción 14</t>
  </si>
  <si>
    <t>CUMPLIMIENTO DEL PLAN DE MEJORAMIENTO</t>
  </si>
  <si>
    <t>sobre 100%</t>
  </si>
  <si>
    <t>Fecha de iniciación y finalización del PMA</t>
  </si>
  <si>
    <t>La fecha de inicio cuenta a partir de la aprobación del PMA por parte del  Comité de Desarrollo Adminstraivo según corresponda; esto mediante acto administrativo</t>
  </si>
  <si>
    <t>Diligenciamiento columans A - L</t>
  </si>
  <si>
    <t>Columna "A" ITEM</t>
  </si>
  <si>
    <t>Número consecutivo de los hallazgos segun informe de inspección, control o vigilancia</t>
  </si>
  <si>
    <t>Columna "B" HALLAZGO</t>
  </si>
  <si>
    <t>Descripción del hallazgo según informe de inspección, control o vigilancia</t>
  </si>
  <si>
    <t>Columna "C" NÚMERO DE ACCIÓN"</t>
  </si>
  <si>
    <t>Enumerar la cantidad de acciones necesarias para subsanar el hallazgo. Se pueden agregar la cantidad de acciones que considere la entidad</t>
  </si>
  <si>
    <t>Columna "D" OBJETIVO</t>
  </si>
  <si>
    <t>Establecer  el / los objetivos según el número de acciones que permitan subsanar el hallazgo</t>
  </si>
  <si>
    <t>Columna "E" NÚMERO DE TAREA</t>
  </si>
  <si>
    <t>Enumerar la cantidad de tareas necesarias para subsanar el hallazgo, puede ser una o mas, depende el análsis de cada entidad.
Nota: Se pueden agregar la cantidad de tareas que considere la entidad; es indispensable en el momento de realizar este ajuste, validar la formula de la columna J "Porcentaje de avance de las tareas" y verificar la formula de la columna I "Plazo en semanas".</t>
  </si>
  <si>
    <t>Columna "F" DESCRIPCIÓN DE LAS TAREAS</t>
  </si>
  <si>
    <t>Describir las tareas idóneas necesarias para subsanar el hallazgo, (teniendo en cuenta la normatividad vigente)</t>
  </si>
  <si>
    <t>Columna "G Y H" EJECUCIÓN DE LAS TAREAS</t>
  </si>
  <si>
    <t>Indicar las fechas inicial y final de ejecución de cada una de las tareas, teniendo en cuenta la fecha de inicio y finalizacion del PMA</t>
  </si>
  <si>
    <t>Columna "I" PLAZO EN SEMANAS</t>
  </si>
  <si>
    <t>Autocalculado</t>
  </si>
  <si>
    <t>Columna "J" PORCENTAJE DE AVANCE DE LAS TAREAS</t>
  </si>
  <si>
    <t>Establecer el porcentaje según el avance de la tareas propuestas. Estas cifras consolidan el porcentaje promedio por acción propuesta (columna L)</t>
  </si>
  <si>
    <t>Columna "K" PRODUCTOS</t>
  </si>
  <si>
    <t>Relacionar el entregable o producto por cada  una de las tareas</t>
  </si>
  <si>
    <t>Columna "L" AVANCE DEL CUMPLIMIENTO DEL OBJETIVO</t>
  </si>
  <si>
    <t>Autocalculado, el cual promedia las cifras establecidas en la columna J</t>
  </si>
  <si>
    <t>Nota: En el diligenciamiento del formato, se debe tener en cuenta, NO AGREGAR O ELIMINAR COLUMNAS.</t>
  </si>
  <si>
    <t xml:space="preserve">CANTIDAD CONTRATOS ESTIMADOS 2012 A 2024 A ENTREGAR </t>
  </si>
  <si>
    <t xml:space="preserve">CONCEPTO </t>
  </si>
  <si>
    <t>TOTALES CONTRATOS POR VIGENCIA</t>
  </si>
  <si>
    <t>TOTAL CONTRATOS 2012-2024</t>
  </si>
  <si>
    <t>VIGENCIAS COLDEPORTES 2012 A 2019</t>
  </si>
  <si>
    <t>VIGENCIAS MINDEPORTE 2020 A 2024</t>
  </si>
  <si>
    <t>CRONOGRAMA DEL PLAN DE TRABAJO ARCHIVISTICO 2024</t>
  </si>
  <si>
    <t xml:space="preserve">NOVIEMBRE </t>
  </si>
  <si>
    <t xml:space="preserve">DICIEMBRE </t>
  </si>
  <si>
    <t xml:space="preserve">ENERO </t>
  </si>
  <si>
    <t>FEBRERO</t>
  </si>
  <si>
    <t>MARZO</t>
  </si>
  <si>
    <t>ABRIL</t>
  </si>
  <si>
    <t>MAYO</t>
  </si>
  <si>
    <t>JUNIO</t>
  </si>
  <si>
    <t>JULIO</t>
  </si>
  <si>
    <t>AGOSTO</t>
  </si>
  <si>
    <t>SEPTIEMBRE</t>
  </si>
  <si>
    <t>OCTUBRE</t>
  </si>
  <si>
    <t>NOVIEMBRE</t>
  </si>
  <si>
    <t>NO.</t>
  </si>
  <si>
    <t>ACTIVIDAD</t>
  </si>
  <si>
    <t>FECHA DE INICIO</t>
  </si>
  <si>
    <t>FECHA FINAL</t>
  </si>
  <si>
    <t xml:space="preserve">ENTREGABLE </t>
  </si>
  <si>
    <t xml:space="preserve">RESPONSABLE </t>
  </si>
  <si>
    <t xml:space="preserve">Aplicación de procesos archivísticos (clasificación, ordenación y descripción).
Las áreas productoras de documentos no están conformando expedientes electrónicos de archivo en su completitud en el sistema de información “GESDOC”, toda vez, que en algunos casos no se encuentra TRD debidamente parametrizada, careciendo de elementos mínimos tales como: (i) documentos electrónicos de archivo, (ii) índice
electrónico normalizado y con referencia cruzada para expedientes híbridos, (iv) firma del índice electrónico y metadatos del expediente. Acción de mejora: La entidad deberá garantizar la conformación de expedientes por series y subseries documentales independientemente del medio en que se produce (físico / electrónicos de archivos).
</t>
  </si>
  <si>
    <t>Proceso de Gestion Documental, Git Contratación</t>
  </si>
  <si>
    <t>Git Contratación</t>
  </si>
  <si>
    <t>Git Contratación (archivo)</t>
  </si>
  <si>
    <t>Proceso de Gestion Documental</t>
  </si>
  <si>
    <t>Intervención documental (cantida estimada)</t>
  </si>
  <si>
    <t xml:space="preserve">CONTROL DE CALIDAD </t>
  </si>
  <si>
    <t>31/11/2026</t>
  </si>
  <si>
    <t xml:space="preserve">Tabla de Valoración Documental </t>
  </si>
  <si>
    <t xml:space="preserve">Acta de Asistencia </t>
  </si>
  <si>
    <t>Comunicación oficial</t>
  </si>
  <si>
    <t>Acto Administrativo</t>
  </si>
  <si>
    <t xml:space="preserve">Inventario Documentales </t>
  </si>
  <si>
    <t>Plan de Transferencias</t>
  </si>
  <si>
    <t>Inventarios documentales</t>
  </si>
  <si>
    <t xml:space="preserve">Formato de Acta de Apertura
Matriz Consecutivo Actos Administrativos </t>
  </si>
  <si>
    <t xml:space="preserve">Implementar y socializar  en el aplicativo de gestión documental la elaboración de  actos administrativos  Electronicos </t>
  </si>
  <si>
    <t xml:space="preserve">Actos Administrativos </t>
  </si>
  <si>
    <t>GIT TIC</t>
  </si>
  <si>
    <t xml:space="preserve">Correo Electronico y/o Memorando </t>
  </si>
  <si>
    <t xml:space="preserve">procedimiento </t>
  </si>
  <si>
    <t xml:space="preserve">Oficina Asesora Jurídica 
GIT TIC 
Gestión Documental </t>
  </si>
  <si>
    <t xml:space="preserve">Oficina Asesora Jurídica 
Gestión Documental </t>
  </si>
  <si>
    <t>Oficina Asesora Jurídica</t>
  </si>
  <si>
    <t xml:space="preserve">GIT Talento Humano
GIT 
Gestión Documental </t>
  </si>
  <si>
    <t>GIT Talento Humano</t>
  </si>
  <si>
    <t>GIT Gestión Administrativa - Proceso GD</t>
  </si>
  <si>
    <t>TVD Ajustada</t>
  </si>
  <si>
    <t xml:space="preserve">Actas de reunión </t>
  </si>
  <si>
    <t xml:space="preserve">Expedientes organizados de acuerdo a la TVD 
Inventario Documental </t>
  </si>
  <si>
    <t>Documento Actualizado</t>
  </si>
  <si>
    <t>Traslado Acervo Documental</t>
  </si>
  <si>
    <t xml:space="preserve">Inventario Documental </t>
  </si>
  <si>
    <t xml:space="preserve">Inventario Documental 
Memorando </t>
  </si>
  <si>
    <t xml:space="preserve">Lista de Asistencia 
Presentación 
</t>
  </si>
  <si>
    <t xml:space="preserve">Ficha Técnica </t>
  </si>
  <si>
    <t>Inventario Documental</t>
  </si>
  <si>
    <t xml:space="preserve">GIT Gestión Administrativa - Proceso GD
Tlaento Humano </t>
  </si>
  <si>
    <t xml:space="preserve">Informe </t>
  </si>
  <si>
    <t>Inventario documental</t>
  </si>
  <si>
    <t xml:space="preserve">GIT Gestión Administrativa </t>
  </si>
  <si>
    <t xml:space="preserve">Talento Humano </t>
  </si>
  <si>
    <t xml:space="preserve">Imágenes </t>
  </si>
  <si>
    <t>Informe</t>
  </si>
  <si>
    <t>GIT Gestión Administrativa - TIC</t>
  </si>
  <si>
    <t>899999306-8</t>
  </si>
  <si>
    <t>M16</t>
  </si>
  <si>
    <t>M17</t>
  </si>
  <si>
    <t>M18</t>
  </si>
  <si>
    <t>M19</t>
  </si>
  <si>
    <t>M20</t>
  </si>
  <si>
    <t>M21</t>
  </si>
  <si>
    <t>M22</t>
  </si>
  <si>
    <t>M23</t>
  </si>
  <si>
    <t>M24</t>
  </si>
  <si>
    <t>M25</t>
  </si>
  <si>
    <t>M26</t>
  </si>
  <si>
    <t>M27</t>
  </si>
  <si>
    <t>M28</t>
  </si>
  <si>
    <t>M29</t>
  </si>
  <si>
    <t xml:space="preserve">Trasladar el acervo documental del Acchivo Central </t>
  </si>
  <si>
    <t>Elaborar e implementar el modelo de requisitos del SGDEA</t>
  </si>
  <si>
    <t>ACCION 1</t>
  </si>
  <si>
    <t xml:space="preserve">Organizar las Historias Laborales de acuerdo a la normatividad interna y externa </t>
  </si>
  <si>
    <t xml:space="preserve">Elaborar los Actos Administrativos Electronicos garantizando su  autenticidad, la fiabilidad, la integridad </t>
  </si>
  <si>
    <t xml:space="preserve">Realizar las Transfrencias Secundarias en cumplimiento a la normativa interna y externa. </t>
  </si>
  <si>
    <t xml:space="preserve">Organizar los Expedientes Contractuales de conformidad a los lineamientos internos en cumplimiento a la normatividad interna y externa </t>
  </si>
  <si>
    <t xml:space="preserve">Actualizar  y socializar el Procedimiento Gestión y Tramite </t>
  </si>
  <si>
    <t>Realizar mesas de trabajo con el grupo interno de trabajo TIC,  para la adquisición  y  uso de firmas digitales y/o electrónicas en el aplicativo de gestión documental</t>
  </si>
  <si>
    <t>Dar cumplimiento con lo establecido en el artículo 2.8.2.5.6 del Decreto 1080 de
2015 y Acuerdo 001 de 2024 del AGN</t>
  </si>
  <si>
    <r>
      <t xml:space="preserve">Programa de Gestión Documental 
(numeral 4 del informe)
</t>
    </r>
    <r>
      <rPr>
        <sz val="10"/>
        <rFont val="Arial"/>
        <family val="2"/>
      </rPr>
      <t>El Ministerio del Deporte, cumple con lo establecido en el artículo 21 de la Ley 594 de 2000, y los artículos 2.8.2.5.10, 2.8.2.5.11, 2.8.2.5.12 2.8.2.5.13 y 2.8.2.5.14 del Decreto 1080 de 2015, y el Artículo 15 de la Ley 1712 de 2014 deberán elaborar matriz de seguimiento y cronograma de metas a corto, mediano y largo para el cumplimiento del PGD, adoptar por acto administrativo la nueva versión del
documento (Artículo 2.8.5.2 del Decreto 1080 de 2015). Cumplir con la implementación de los programas específicos frente al SGDEA. (GESDOC) y garantizar el cumplimiento del artículo 2.8.2.5.14 del Decreto 1080 de 2015.</t>
    </r>
  </si>
  <si>
    <r>
      <rPr>
        <b/>
        <sz val="10"/>
        <rFont val="Arial"/>
        <family val="2"/>
      </rPr>
      <t>Capacitación del Personal de Archivo
(numeral  8 del informe)</t>
    </r>
    <r>
      <rPr>
        <sz val="10"/>
        <rFont val="Arial"/>
        <family val="2"/>
      </rPr>
      <t xml:space="preserve">
El Ministerio del Deporte, cumple con lo establecido en el Artículo 18 de la Ley 594 de 2000, </t>
    </r>
    <r>
      <rPr>
        <b/>
        <sz val="10"/>
        <rFont val="Arial"/>
        <family val="2"/>
      </rPr>
      <t>Observación:</t>
    </r>
    <r>
      <rPr>
        <sz val="10"/>
        <rFont val="Arial"/>
        <family val="2"/>
      </rPr>
      <t xml:space="preserve"> La entidad deberá garantizar el cumplimiento del artículo 2.8.2.5.14 del Decreto 1080 de 2015. El GIT Administrativa a través del área de Gestión Documental deberá reforzar las capacitaciones en la conformación de expedientes electrónicos de archivo.</t>
    </r>
  </si>
  <si>
    <r>
      <t xml:space="preserve">Disposición final de documentos
(numeral  10.1  del informe)
</t>
    </r>
    <r>
      <rPr>
        <sz val="10"/>
        <rFont val="Arial"/>
        <family val="2"/>
      </rPr>
      <t>No tiene convalidado las Tablas de Valoración Documental, instrumento requerido para realizar la disposición final de los documentos en el Archivo Central, por ende, no podrá realizar ningún proceso de eliminación documental al fondo documental acumulado de COLDEPORTES.</t>
    </r>
  </si>
  <si>
    <t>Elaborar y expedir el acto administrativo de adopción de la Tabla de Valoración Documental y remitirlo al Grupo de Inspección y Vigilancia del AGN</t>
  </si>
  <si>
    <r>
      <rPr>
        <b/>
        <sz val="10"/>
        <rFont val="Arial"/>
        <family val="2"/>
      </rPr>
      <t xml:space="preserve">Administración, custodia y Organización de Historias Laborales.
(numeral 12 del informe)
</t>
    </r>
    <r>
      <rPr>
        <sz val="10"/>
        <rFont val="Arial"/>
        <family val="2"/>
      </rPr>
      <t xml:space="preserve">
Acción de mejora: la entidad deberá garantizar la conformación de expedientes de historias laborales con la respectiva hoja de control de expedientes</t>
    </r>
    <r>
      <rPr>
        <b/>
        <sz val="10"/>
        <rFont val="Arial"/>
        <family val="2"/>
      </rPr>
      <t>.</t>
    </r>
  </si>
  <si>
    <r>
      <t xml:space="preserve">Tablas de Valoración Documental -TVD
</t>
    </r>
    <r>
      <rPr>
        <b/>
        <sz val="10"/>
        <rFont val="Arial"/>
        <family val="2"/>
      </rPr>
      <t>(numeral 13 del Informe )</t>
    </r>
    <r>
      <rPr>
        <sz val="10"/>
        <rFont val="Arial"/>
        <family val="2"/>
      </rPr>
      <t xml:space="preserve"> 
Elaborar, aprobar, evaluar, convalidar, registrar e implementar Tabla de Valoración Documental para la valoración de los fondos documentales acumulados, el cual dará como resultado el establecimiento de los tiempos de retención y su disposición final</t>
    </r>
  </si>
  <si>
    <r>
      <t xml:space="preserve">Sistema Integrado de Conservación -SIC
</t>
    </r>
    <r>
      <rPr>
        <b/>
        <sz val="10"/>
        <rFont val="Arial"/>
        <family val="2"/>
      </rPr>
      <t xml:space="preserve">(numeral 14 del Informe ) 
</t>
    </r>
    <r>
      <rPr>
        <sz val="10"/>
        <rFont val="Arial"/>
        <family val="2"/>
      </rPr>
      <t>El Ministerio del Deporte no cuenta con un archivo que reúna las condiciones de almacenamiento, medio ambiental, de seguridad y de mantenimiento que garantice la adecuada conservación de los acervos documentales en sus fases (Gestión, Central e Histórico)</t>
    </r>
  </si>
  <si>
    <r>
      <t xml:space="preserve">Transferencias Documentales
(numeral 10.2 del informe) 
</t>
    </r>
    <r>
      <rPr>
        <sz val="10"/>
        <rFont val="Arial"/>
        <family val="2"/>
      </rPr>
      <t>La documentación que reposa en el Archivo Central (COLDEPORTES) se encuentra sin proceso de valoración y disposición final por no contar con Tablas de Valoración Documental - TVD evaluadas, convalidadas e implementadas, por ende, no se identifica documentos para transferencias secundarias. Ni plan de transferencias secundarias</t>
    </r>
  </si>
  <si>
    <t xml:space="preserve">Aplicación Tabla de retención Documental (Coldeportes Identificación de las series documentales que hayan cumplido el tiempo y de acuerdo a su disposición Final (conservación, eliminación y Selección ) </t>
  </si>
  <si>
    <r>
      <t xml:space="preserve">Organización de Actos Administrativos 
(numeral 11 del informe)
</t>
    </r>
    <r>
      <rPr>
        <sz val="10"/>
        <rFont val="Arial"/>
        <family val="2"/>
      </rPr>
      <t xml:space="preserve">
El Ministerio del Deporte, parcialmente cumple con la conformación de expedientes de actos administrativos (criterios archivísticos).</t>
    </r>
    <r>
      <rPr>
        <b/>
        <sz val="10"/>
        <rFont val="Arial"/>
        <family val="2"/>
      </rPr>
      <t>Acción de mejora:</t>
    </r>
    <r>
      <rPr>
        <sz val="10"/>
        <rFont val="Arial"/>
        <family val="2"/>
      </rPr>
      <t xml:space="preserve"> El Ministerio del Deporte deberá establecer lineamientos específicos y armonizados para la </t>
    </r>
    <r>
      <rPr>
        <b/>
        <sz val="10"/>
        <rFont val="Arial"/>
        <family val="2"/>
      </rPr>
      <t>adopción de firmas digitales y/o electrónica</t>
    </r>
    <r>
      <rPr>
        <sz val="10"/>
        <rFont val="Arial"/>
        <family val="2"/>
      </rPr>
      <t>, con el fin de garantizar la autenticidad, la fiabilidad, la integridad y el no repudio de los documentos con connotación
histórica.</t>
    </r>
  </si>
  <si>
    <t>ACCION 13</t>
  </si>
  <si>
    <t xml:space="preserve">Elaborar  y/o actualizar el inventario documental de todas las dependencias en el formato FUID </t>
  </si>
  <si>
    <t xml:space="preserve">Aplicar la Disposición final con respecto a la TVD una vez sean convalidadas por el archivo general de la nación </t>
  </si>
  <si>
    <t>ACCION 14</t>
  </si>
  <si>
    <r>
      <t xml:space="preserve">Aplicación de procesos archivísticos (clasificación, ordenación y descripción).
(numeral  10 del informe)
</t>
    </r>
    <r>
      <rPr>
        <sz val="10"/>
        <rFont val="Arial"/>
        <family val="2"/>
      </rPr>
      <t xml:space="preserve">
Las </t>
    </r>
    <r>
      <rPr>
        <u/>
        <sz val="10"/>
        <rFont val="Arial"/>
        <family val="2"/>
      </rPr>
      <t>áreas productoras de documentos no están conformando expedientes electrónicos de archivo en su completitud en el sistema de información</t>
    </r>
    <r>
      <rPr>
        <sz val="10"/>
        <rFont val="Arial"/>
        <family val="2"/>
      </rPr>
      <t xml:space="preserve"> “GESDOC”, toda vez, que en algunos casos no se encuentra TRD debidamente parametrizada, careciendo de elementos mínimos tales como: (i) documentos electrónicos de archivo, (ii) índice
electrónico normalizado y con referencia cruzada para expedientes híbridos, (iv) firma del índice electrónico y metadatos del expediente. </t>
    </r>
    <r>
      <rPr>
        <b/>
        <sz val="10"/>
        <rFont val="Arial"/>
        <family val="2"/>
      </rPr>
      <t>Acción de mejora:</t>
    </r>
    <r>
      <rPr>
        <sz val="10"/>
        <rFont val="Arial"/>
        <family val="2"/>
      </rPr>
      <t xml:space="preserve"> La entidad deberá garantizar la conformación de expedientes por series y subseries documentales independientemente del medio en que se produce (físico / electrónicos de archivos).</t>
    </r>
  </si>
  <si>
    <r>
      <t xml:space="preserve">Actualizar Formatos Inventarios Documentales - FUID (numeral  5 del informe)
</t>
    </r>
    <r>
      <rPr>
        <sz val="10"/>
        <rFont val="Arial"/>
        <family val="2"/>
      </rPr>
      <t xml:space="preserve">El Ministerio del Deporte, parcialmente cumple con lo establecido en el artículo 21 de la Ley 594 de 2000, artículo 2.8.2.2.4 del Decreto 1080 de 2015, y Acuerdo 001 de 2024 al </t>
    </r>
    <r>
      <rPr>
        <b/>
        <u/>
        <sz val="10"/>
        <rFont val="Arial"/>
        <family val="2"/>
      </rPr>
      <t>no contar con la totalidad de los inventarios documentales actualizados y constituidos en los archivos de gestión</t>
    </r>
    <r>
      <rPr>
        <sz val="10"/>
        <rFont val="Arial"/>
        <family val="2"/>
      </rPr>
      <t xml:space="preserve"> como instrumentos de consulta y recuperación de información.</t>
    </r>
  </si>
  <si>
    <t>Elaborar los inventarios documentales de los archivos de gestión actualizados por todas las dependencias</t>
  </si>
  <si>
    <t>inventarios documentales actualizados</t>
  </si>
  <si>
    <t>Realizar el seguimiento del cronograma propuesto para la implementación del programa de gestión documental</t>
  </si>
  <si>
    <t>Capacitación al personal de Talento Humano  para el proceso de intervención Documental de los expedientes Historias Laborales</t>
  </si>
  <si>
    <t xml:space="preserve">Secretaria General </t>
  </si>
  <si>
    <t>Elaborar  las Tablas de Valoración Documental, que permita la intervención del Fondo acumulado y el cumplimiento del Acuerdo 001 de 2024</t>
  </si>
  <si>
    <t>Elementos de Monitoreo y control de condiciones ambientales</t>
  </si>
  <si>
    <t>GIT Gestión Administrativa - Proceso Gestión Documenta -TICl</t>
  </si>
  <si>
    <t>Se elaboró la matriz de seguimiento y cronograma de metas en cumplimiento del PGD , se socializo y fue aprobado en Comité Institucional de Gestión y Desempeño.</t>
  </si>
  <si>
    <t xml:space="preserve">Formato Actualizado </t>
  </si>
  <si>
    <t xml:space="preserve">Se actualizó el Plan Institucional de Archivo Pinar </t>
  </si>
  <si>
    <t>Documento PINAR</t>
  </si>
  <si>
    <t>Acta de Comité</t>
  </si>
  <si>
    <t>N/A</t>
  </si>
  <si>
    <t xml:space="preserve">Comunicación interna </t>
  </si>
  <si>
    <t>Cronograma plan de trabajo</t>
  </si>
  <si>
    <t>Inventario documental , Comunicación Interna</t>
  </si>
  <si>
    <t>Plan de trabajo</t>
  </si>
  <si>
    <t xml:space="preserve">Evidencias reporte Cargue a Gesdoc </t>
  </si>
  <si>
    <t xml:space="preserve"> Presentación acta de reunión </t>
  </si>
  <si>
    <t xml:space="preserve">El proceso de Gestiòn Documental inicio los ajustes a la Tabla de Valoraciòn ( Inventarios documentales preliminares; Series Documentales proyectadas, Cuadro cuadro evolutivo; organigramas)  de acuerdo  a la asistencia técnica por parte del AGN. </t>
  </si>
  <si>
    <t>Inventario Inventario estado natural  primeros periodos 
Cuadro evolutivo 
Organigramas 
(versiones preliminares)</t>
  </si>
  <si>
    <t xml:space="preserve">Se inicio la consolidaciòn de los inventarios documentales para iniciar la aplicación de las TRD  de manera formulada. </t>
  </si>
  <si>
    <t xml:space="preserve">Se generaron los requirimientos para el desarrollo del formulario de losformatos resolucione para la integraciòn en el aplicativo de gestiòn documental </t>
  </si>
  <si>
    <t xml:space="preserve">Correo Electroníco y requerimiento </t>
  </si>
  <si>
    <t>El GIT TIC mediante correo electrónico remitio cotización del  API</t>
  </si>
  <si>
    <t xml:space="preserve">Correo Electrónico y cotización </t>
  </si>
  <si>
    <t xml:space="preserve">Formatos elaborados y aprobados </t>
  </si>
  <si>
    <t>Se actualizo el procedimiento de Actos administrativos generando la version 3</t>
  </si>
  <si>
    <t>Se elaboraron los formatos de acta de apertura y cierre, formato de numeraciòn de actos administrativos V1</t>
  </si>
  <si>
    <t>Procedimiento Actualizado</t>
  </si>
  <si>
    <t xml:space="preserve">Se elaboró el plan de trabajo para el proceso de organizaciòn las Historias Laborales </t>
  </si>
  <si>
    <t>Se actualizo el inventario documental  para el primer trimestre de la vigencia 2025</t>
  </si>
  <si>
    <t xml:space="preserve">Se recibio el inventario documental mediante correo electrónico </t>
  </si>
  <si>
    <t>Correo eléctronico e inventario documental</t>
  </si>
  <si>
    <t xml:space="preserve">Se realizó capacitacion al personal de Talento Humnao para iniciar el proceso de Intervenciòn documental </t>
  </si>
  <si>
    <t xml:space="preserve">Acta de reunìon </t>
  </si>
  <si>
    <t xml:space="preserve">Se elaboró la ficha tecnica  para el proceso de organización de Historias Laborales </t>
  </si>
  <si>
    <t xml:space="preserve">Ficha Técnica y comunicaciòn interna </t>
  </si>
  <si>
    <t>Inventario documental  formulado aplicación trd_ version preliminar</t>
  </si>
  <si>
    <t xml:space="preserve">Se inicio el proceso de intervenciòn documental para serie de Historias laborales a corte del 31 de marzo se ha intervenido 172 carpetas contenidos en 96 expedientes </t>
  </si>
  <si>
    <t xml:space="preserve">Inventario documental </t>
  </si>
  <si>
    <t xml:space="preserve">Se elaboró el informe parcial de calidad para el proceso de intervención documental </t>
  </si>
  <si>
    <t>Mediante correo electronico se informo la entrega de los documentos para inclusion documental a la serie de Historias Laborales , resultado se realizo la incorporaciòn en los expedientes</t>
  </si>
  <si>
    <t>Muestra de Hoja de Control</t>
  </si>
  <si>
    <t xml:space="preserve">Se elaboró y actualizo la Hoja de Contro, Indice de Informaciòn de 96 expedientes , se registra la muestra de las hojas de control </t>
  </si>
  <si>
    <t xml:space="preserve">Se actualiza el inventario documental resultado de la intervenciòn documental </t>
  </si>
  <si>
    <t xml:space="preserve">Se realizo la digitalizaciòn 96 expedientes iniciales el cual contiene 33,559 imágenes </t>
  </si>
  <si>
    <t>Registro fotografico imágenes (muestra)</t>
  </si>
  <si>
    <t xml:space="preserve">Cotizaciones, estudio de mercado </t>
  </si>
  <si>
    <t>Se realizaron la solicitud de cotizaciòn para adquisiciòn de elementos de monitoreo y control de condiciones ambientales</t>
  </si>
  <si>
    <t xml:space="preserve">El Ministerio realizo mesas de trabajo con el IDRD con el fin de establecer espacio fisico para el traslado del acervo documental, como avance se generaron comunicaciones oficiales entre las entidades </t>
  </si>
  <si>
    <t xml:space="preserve">Comunicaciones oficiales </t>
  </si>
  <si>
    <t xml:space="preserve">No se ha se ejecutado esta actividad </t>
  </si>
  <si>
    <t>1er Seguimiento
15-abr-2024</t>
  </si>
  <si>
    <t>Sin comentarios, la actividad inicia el 01-jun-2025.</t>
  </si>
  <si>
    <t>Sin comentarios, la actividad inicia el 01-nov-2025.</t>
  </si>
  <si>
    <t>Sin comentarios, la actividad inicia el 02-mar-2025.</t>
  </si>
  <si>
    <t>Sin comentarios, la actividad inicia el 01-abr-2025.</t>
  </si>
  <si>
    <r>
      <rPr>
        <b/>
        <sz val="10"/>
        <rFont val="Arial"/>
        <family val="2"/>
      </rPr>
      <t xml:space="preserve">Plan Institucional de Archivos (PINAR) 
(numeral  6 del informe)
</t>
    </r>
    <r>
      <rPr>
        <sz val="10"/>
        <rFont val="Arial"/>
        <family val="2"/>
      </rPr>
      <t>El Ministerio del Deporte, cumple con lo establecido en el artículo 2.8.2.5.8 del Decreto 1080 de 2015 y Decreto 612 de 2018, Artículo 2.2.22.3.14 del Decreto 1083 de 2015,
Observación: en el PINAR no se evidenciaron los recursos económicos, para la ejecución de lo planeado en proceso de gestión documental.</t>
    </r>
  </si>
  <si>
    <t>Sin comentarios, la actividad inicia el 01-sep-2025.</t>
  </si>
  <si>
    <t>Sin comentarios, la actividad inicia el 01-jul-2025.</t>
  </si>
  <si>
    <t xml:space="preserve">Documento preliminar V1 , memorando
Lista de Asistencia </t>
  </si>
  <si>
    <t xml:space="preserve">Se realizó capacitación para dar a conocer el Formato de Inventario Documental FUID actualizado, a dos dependencias </t>
  </si>
  <si>
    <t>Sin comentarios, la actividad inicia el 01-ago-2025.</t>
  </si>
  <si>
    <t>Para el presente seguimiento el proceso no reportó ejecución de esta actividad, sin embargo la misma inicio el 02-feb-2025.</t>
  </si>
  <si>
    <t>Para el presente seguimiento el proceso no reportó ejecución de esta actividad, sin embargo la misma inicio el 01-feb-2025.</t>
  </si>
  <si>
    <t>Para el presente seguimiento el proceso no reportó ejecución de esta actividad, sin embargo la misma inicio el 02-ene-2025.</t>
  </si>
  <si>
    <t>Para el presente seguimiento el proceso no reportó ejecución de esta actividad, sin embargo la misma inicio el 15-ene-2025.</t>
  </si>
  <si>
    <t>Para el presente seguimiento el proceso no reportó ejecución de esta actividad, sin embargo la misma inicio el 12-nov-2024.</t>
  </si>
  <si>
    <t>Para el presente seguimiento el proceso no reportó ejecución de esta actividad, sin embargo la misma inicio el 18-nov-2024.</t>
  </si>
  <si>
    <t>Inventario documental, Comunicación Interna</t>
  </si>
  <si>
    <t>Actividad reportada con cumplimiento del 100%, se evidencia que el formato de Inventario Documental FUID, con código GD-FR-029, versión 4, fue actualizado el 26-sep-2024.</t>
  </si>
  <si>
    <r>
      <t xml:space="preserve">Actividad reportada con cumplimiento del 100%, se evidenció el plan de trabajo relacionado con los contratos estimados 2012 a 2024 a entregar, conformado por 16 actividades a efectuar entre noviembre/2024 a noviembre/2026.
</t>
    </r>
    <r>
      <rPr>
        <u/>
        <sz val="10"/>
        <color theme="1"/>
        <rFont val="Arial"/>
        <family val="2"/>
      </rPr>
      <t>Observación</t>
    </r>
    <r>
      <rPr>
        <sz val="10"/>
        <color theme="1"/>
        <rFont val="Arial"/>
        <family val="2"/>
      </rPr>
      <t>: *La evidencia aportada no presenta correlación con la actividad indicada la columna "</t>
    </r>
    <r>
      <rPr>
        <b/>
        <sz val="10"/>
        <color theme="1"/>
        <rFont val="Arial"/>
        <family val="2"/>
      </rPr>
      <t>Productos</t>
    </r>
    <r>
      <rPr>
        <sz val="10"/>
        <color theme="1"/>
        <rFont val="Arial"/>
        <family val="2"/>
      </rPr>
      <t>" del este plan de mejoramiento.</t>
    </r>
  </si>
  <si>
    <r>
      <t xml:space="preserve">Actividad reportada con cumplimiento del 100%, se observó acta de reunión del 6-nov-2024, con asunto: mesa de trabajo revisión observaciones  Visita AGN.
</t>
    </r>
    <r>
      <rPr>
        <u/>
        <sz val="10"/>
        <color theme="1"/>
        <rFont val="Arial"/>
        <family val="2"/>
      </rPr>
      <t>Observación</t>
    </r>
    <r>
      <rPr>
        <sz val="10"/>
        <color theme="1"/>
        <rFont val="Arial"/>
        <family val="2"/>
      </rPr>
      <t>: la evidencia suministrada no corresponde a la descrita en el presente plan de mejoramiento que es un Plan de Trabajo.</t>
    </r>
  </si>
  <si>
    <r>
      <t xml:space="preserve">Actividad en ejecución, con avance reportado del 30%, se evidenció el documento "Modelo de requisitos", en formato preliminar.
</t>
    </r>
    <r>
      <rPr>
        <u/>
        <sz val="10"/>
        <color theme="1"/>
        <rFont val="Arial"/>
        <family val="2"/>
      </rPr>
      <t>Observación</t>
    </r>
    <r>
      <rPr>
        <sz val="10"/>
        <color theme="1"/>
        <rFont val="Arial"/>
        <family val="2"/>
      </rPr>
      <t>: la OCI consultó en el sistema integrado de gestión Isolución, el estado del documento, en donde se evidenció que el código: GD-DI-001, corresponde a otro documento denominado "Programa de Gestión Documental".</t>
    </r>
  </si>
  <si>
    <r>
      <t xml:space="preserve">Actividad reportada con cumplimiento del 100%, se evidencia el documento Plan Institucional de Archivos - PINAR formulado para los años 2025 y 2026, contentivo de 33 páginas.
</t>
    </r>
    <r>
      <rPr>
        <u/>
        <sz val="10"/>
        <color theme="1"/>
        <rFont val="Arial"/>
        <family val="2"/>
      </rPr>
      <t>Observación</t>
    </r>
    <r>
      <rPr>
        <sz val="10"/>
        <color theme="1"/>
        <rFont val="Arial"/>
        <family val="2"/>
      </rPr>
      <t>: No se observó la inclusión del tema de los recursos económicos, para la ejecución de lo planeado en el proceso de gestión documental, conforme lo indicado en el hallazgo realizado por el AGN.</t>
    </r>
  </si>
  <si>
    <t>Actividad en ejecución, con avance reportado del 20%, se evidenciaron dos capacitaciones realizadas a las dependencias GIT Contratación y GIT Comunicaciones.</t>
  </si>
  <si>
    <r>
      <t xml:space="preserve">Actividad en ejecución, con avance reportado del 25%, la evidencia incluida corresponde al memorando No. 2024IE0009952 de fecha 07-oct-2024, allí se describió la realización de la reunión para el 8-oct-2024.
</t>
    </r>
    <r>
      <rPr>
        <u/>
        <sz val="10"/>
        <color theme="1"/>
        <rFont val="Arial"/>
        <family val="2"/>
      </rPr>
      <t>Observación</t>
    </r>
    <r>
      <rPr>
        <sz val="10"/>
        <color theme="1"/>
        <rFont val="Arial"/>
        <family val="2"/>
      </rPr>
      <t>: no se aportó el acta de reunión, en la cual se observé los objetivos, compromisos y avance de ejecución de la actividad, entre otros.</t>
    </r>
  </si>
  <si>
    <r>
      <t xml:space="preserve">Actividad reportada con cumplimiento de 100%, la evidencia aportada por el proceso, presenta dos archivos:
1. Acta de reunión del 17-feb-2025, con objetivo: capacitación organización de archivos de gestión.
2. Presentación con título intervención de los expedientes de la serie contratos. 
</t>
    </r>
    <r>
      <rPr>
        <u/>
        <sz val="10"/>
        <color theme="1"/>
        <rFont val="Arial"/>
        <family val="2"/>
      </rPr>
      <t>Observación</t>
    </r>
    <r>
      <rPr>
        <sz val="10"/>
        <color theme="1"/>
        <rFont val="Arial"/>
        <family val="2"/>
      </rPr>
      <t>: la evidencia aportada por el proceso no tiene correlación con la descrita en este plan de mejoramiento que corresponde a "Archivos digitalizados por tipo documental", sin embargo, se reportó como cumplida.</t>
    </r>
  </si>
  <si>
    <r>
      <t xml:space="preserve">Actividad reportada con cumplimiento de 100%, la evidencia aportada por el proceso corresponde al formato diligenciado del "Inventario Documental FUID", correspondiente a la oficina productora: GIT Contratación, reflejado para los años 2012 a 2024.
</t>
    </r>
    <r>
      <rPr>
        <u/>
        <sz val="10"/>
        <color theme="1"/>
        <rFont val="Arial"/>
        <family val="2"/>
      </rPr>
      <t>Observación</t>
    </r>
    <r>
      <rPr>
        <sz val="10"/>
        <color theme="1"/>
        <rFont val="Arial"/>
        <family val="2"/>
      </rPr>
      <t>: la evidencia aportada no es coherente con la descrita en el presente plan que corresponde a acta de reunión, sin embargo, se reportó como cumplida.</t>
    </r>
  </si>
  <si>
    <t>Para el presente seguimiento el proceso no reportó ejecución de esta actividad, sin embargo la misma inicio el 10-feb-2025.</t>
  </si>
  <si>
    <t>Para el presente seguimiento el proceso no reportó ejecución de esta actividad, sin embargo la misma inicio el 15-feb-2025.</t>
  </si>
  <si>
    <t>Para el presente seguimiento el proceso no reportó ejecución de esta actividad, sin embargo la misma inicio el 03-mar-2025.</t>
  </si>
  <si>
    <r>
      <t xml:space="preserve">Actividad reportada con cumplimiento del 100%, se evidenció correo electrónico de fecha 22-nov-2024, mediante el cual el GIT Contratación remite el plan de trabajo al proceso Gestión Documental.
</t>
    </r>
    <r>
      <rPr>
        <u/>
        <sz val="10"/>
        <rFont val="Arial"/>
        <family val="2"/>
      </rPr>
      <t>Observación</t>
    </r>
    <r>
      <rPr>
        <sz val="10"/>
        <rFont val="Arial"/>
        <family val="2"/>
      </rPr>
      <t>: No se identificó de manera explícita la aprobación por parte del GIT Contratación.</t>
    </r>
  </si>
  <si>
    <t>Sin comentarios, la actividad inicia el 02-jun-2025.</t>
  </si>
  <si>
    <t>Sin comentarios, la actividad inicia el 30-sep-2026.</t>
  </si>
  <si>
    <t>Para el presente seguimiento el proceso no reportó ejecución de esta actividad, sin embargo la misma inicio el 01-abr-2025.</t>
  </si>
  <si>
    <t>Para el presente seguimiento el proceso no reportó ejecución de esta actividad, sin embargo la misma inicio el 01-mar-2025.</t>
  </si>
  <si>
    <r>
      <t xml:space="preserve">Actividad en ejecución, con avance reportado del 40%, la evidencia aportada por el proceso, corresponde a:
1. Formato Tabla de Valoración Documental, periodos 1a 4, en versión preliminar.
2. Documento con título: "Cuadro Evolutivo Fondo Documental Acumulado", conformado por 30 folios.
3. Documento con título "INVENTARIO EN ESTADO NATURAL PERIODOS DEL 1 AL 4 TVD", se reflejan los periodos 1 a 4.
4. Presentación con título: Tabla de Valoración Documental - TVD, conformada por 9 páginas.
</t>
    </r>
    <r>
      <rPr>
        <u/>
        <sz val="10"/>
        <color theme="1"/>
        <rFont val="Arial"/>
        <family val="2"/>
      </rPr>
      <t>Recomendaciones</t>
    </r>
    <r>
      <rPr>
        <sz val="10"/>
        <color theme="1"/>
        <rFont val="Arial"/>
        <family val="2"/>
      </rPr>
      <t>: 1. Para futuros reportes se sugiere incluir la fecha de elaboración de los documentos.
2. Con el fin de generar una mayor trazabilidad, en el suministro de la evidencia, en especial cuando son varios soportes, se recomienda listar o detallar el nombre de cada documento, numerarlos y presentarlos en concordancia al orden cronológico; cuando se trate de listados de asistencia indicar el asunto y la dependencia.</t>
    </r>
  </si>
  <si>
    <t>Sin comentarios, la actividad inicia el 01-feb-2026.</t>
  </si>
  <si>
    <t>Sin comentarios, la actividad inicia el 01-oct-2025.</t>
  </si>
  <si>
    <t>Actividad en ejecución, con avance reportado del 70%, la evidencia aportada por el proceso, corresponde a:
1. Presentación con título: elaboración inventarios documentales, documentos de apoyo y formatos GD, de fecha 10-mar-2025.
2. Lista de asistencia de fecha 10-mar-2025, nombre del evento: Capacitación organización archivos.</t>
  </si>
  <si>
    <t>Actividad en ejecución, con avance reportado del 5%, la evidencia aportada por el proceso, corresponde a:
1. Archivo consolidado versión preliminar aplicación de las Tablas de Retención Documental.</t>
  </si>
  <si>
    <t>Para el presente seguimiento el proceso no reportó ejecución de esta actividad, sin embargo la misma inicio el 03-feb-2024.</t>
  </si>
  <si>
    <t>Actividad reportada con cumplimiento de 100%, la evidencia aportada por el proceso corresponde a:
1. Formato con código GJ-FR-048, denominado: "Acta de apertura y cierre actos administrativos", versión 1, de fecha 8-oct-2024.
2. Formato con código GJ-FR-049, denominado: "Numeración actos administrativos", versión 1, de fecha 8-oct-2024.
La anterior fue corroborado por la OCI, encontrando que dichos formatos se encuentran oficializados en el sistema de gestión de la entidad.</t>
  </si>
  <si>
    <t>Actividad en ejecución, con avance reportado del 10%, la evidencia aportada por el proceso, corresponde a:
1. Procedimiento "ELABORACIÓN, REVISIÓN, EXPEDICIÓN Y NOTIFICACIÓN DE RESOLUCIONES", código GJ-PD-013, version 3 del 31-dic-2024.</t>
  </si>
  <si>
    <t>Para el presente seguimiento el proceso no reportó ejecución de esta actividad, sin embargo la misma inicio el 17-feb-2025.</t>
  </si>
  <si>
    <t>Para el presente seguimiento el proceso no reportó ejecución de esta actividad, sin embargo la misma inicio el 01-dic-2024.</t>
  </si>
  <si>
    <t>Actividad reportada con cumplimiento de 100%, la evidencia aportada por el proceso corresponde a:
1. Documento con el título: "Cantidad contratos estimados Historias Laborales", presenta el detalle de 15 actividades, con fechas de ejecución entre noviembre/2024 y octubre/2025.</t>
  </si>
  <si>
    <t>Actividad reportada con cumplimiento de 100%, la evidencia aportada por el proceso corresponde a:
1. Formato "Inventario Documental FUID", código GD-FR-029 Documento con el título: "Cantidad contratos estimados Historias Laborales", presenta el detalle de 15 actividades, con fechas de ejecución entre noviembre/2024 y octubre/2025.</t>
  </si>
  <si>
    <r>
      <t xml:space="preserve">Actividad reportada con cumplimiento de 100%, la evidencia aportada por el proceso corresponde a:
1. Acta de reunión del 01-feb-2025, cuyo objetivo refiere: "Lineamientos organización historias laborales", realizada con el GIT Talento Humano.
2. Acta de reunión del 03-feb-2025, cuyo objetivo describe: "Seguimiento a los lineamientos de organización historias laborales", realizada con el GIT Talento Humano.
</t>
    </r>
    <r>
      <rPr>
        <u/>
        <sz val="10"/>
        <color theme="1"/>
        <rFont val="Arial"/>
        <family val="2"/>
      </rPr>
      <t>Observación</t>
    </r>
    <r>
      <rPr>
        <sz val="10"/>
        <color theme="1"/>
        <rFont val="Arial"/>
        <family val="2"/>
      </rPr>
      <t>: la evidencia aportada por el proceso no corresponde a lo reportado en el presente plan de mejoramiento, que corresponde a: "Lista de Asistencia y
Presentación", no obstante el acta contiene la lista de asistentes.</t>
    </r>
  </si>
  <si>
    <r>
      <t xml:space="preserve">Actividad en ejecución, con avance reportado del 30%, la evidencia aportada por el proceso, corresponde a:
1. Formato: Tabla de Valoración Documental, de los periodos 1 a 4.
</t>
    </r>
    <r>
      <rPr>
        <u/>
        <sz val="10"/>
        <color theme="1"/>
        <rFont val="Arial"/>
        <family val="2"/>
      </rPr>
      <t>Observación</t>
    </r>
    <r>
      <rPr>
        <sz val="10"/>
        <color theme="1"/>
        <rFont val="Arial"/>
        <family val="2"/>
      </rPr>
      <t>: el formato aportado, no presenta información específica en el encabezado; no da certeza de ser el formato aprobado en el sistema de gestión interno, debido a que no indica el código del formato ni la fecha, por lo que se podría inferir que la información esta siendo diligenciada en un formato desactualizado.</t>
    </r>
  </si>
  <si>
    <r>
      <t xml:space="preserve">Actividad en ejecución, con avance reportado del 20%, la evidencia aportada por el proceso, corresponde a:
1. Documento bajo el título: "Informe Proceso de Calidad Intervención de Historias Laborales", conformado por 5 páginas
</t>
    </r>
    <r>
      <rPr>
        <u/>
        <sz val="10"/>
        <color theme="1"/>
        <rFont val="Arial"/>
        <family val="2"/>
      </rPr>
      <t>Observación</t>
    </r>
    <r>
      <rPr>
        <sz val="10"/>
        <color theme="1"/>
        <rFont val="Arial"/>
        <family val="2"/>
      </rPr>
      <t>: el documento aportado no presenta fecha de elaboración, como tampoco el nombre de la dependencia y responsable que lo generó.</t>
    </r>
  </si>
  <si>
    <r>
      <t xml:space="preserve">Actividad en ejecución, con avance reportado del 60%, la evidencia aportada por el proceso, corresponde a:
1. Documento que se titula: Inserción laboral 31-12-2024, el cual presenta en su contenido un correo electrónico de la misma fecha generado por GIT Talento Humano y dirigido al proceso Gestión Documental, el cual trata de la entrega de documentos.
2. Documento que se titula: Inserción laboral 14-02-2024, el cual presenta en su contenido un correo electrónico de la misma fecha generado por GIT Talento Humano y dirigido al proceso Gestión Documental, el cual trata de la entrega de documentos para inserción en las historias laborales.
Documento que se titula: Inserción laboral 14-03-2024, el cual presenta en su contenido un correo electrónico de la misma fecha generado por GIT Talento Humano y dirigido al proceso Gestión Documental, el cual trata de la entrega de documentos para inserción en las historias laborales.
</t>
    </r>
    <r>
      <rPr>
        <u/>
        <sz val="10"/>
        <color theme="1"/>
        <rFont val="Arial"/>
        <family val="2"/>
      </rPr>
      <t>Recomendación</t>
    </r>
    <r>
      <rPr>
        <sz val="10"/>
        <color theme="1"/>
        <rFont val="Arial"/>
        <family val="2"/>
      </rPr>
      <t>: para la culminación de la actividad, se sugiere incluir un reporte que evidencie el avance o cumplimiento de la tarea frente a la inserción de documento en las historias laborales.</t>
    </r>
  </si>
  <si>
    <t>Actividad en ejecución, con avance reportado del 60%, la evidencia aportada por el proceso, corresponde a:
1. Formato GD-FR-038 "Hoja de control / Índice de información", el cual evidencia el listado de documentos incluidos en la carpeta de un funcionario, se encuentra diligenciado cronológicamente y fue elaborado por el GIT Talento Humano el 16-dic-2024.
2. Formato GD-FR-038 "Hoja de control / Índice de información", el cual evidencia el listado de documentos incluidos en la carpeta de un funcionario, se encuentra diligenciado cronológicamente y fue elaborado por el GIT Talento Humano el 16-dic-2024.</t>
  </si>
  <si>
    <r>
      <t xml:space="preserve">Actividad en ejecución, con avance reportado del 5%, la evidencia aportada por el proceso, corresponde al documento con título "EVIDENCIAS ORGANIZACIÓN EXPEDIENTES HIBRIDOS CARGUE A GESDOC SERIE DE CONTRATOS".
</t>
    </r>
    <r>
      <rPr>
        <u/>
        <sz val="10"/>
        <color theme="1"/>
        <rFont val="Arial"/>
        <family val="2"/>
      </rPr>
      <t>Observaciones</t>
    </r>
    <r>
      <rPr>
        <sz val="10"/>
        <color theme="1"/>
        <rFont val="Arial"/>
        <family val="2"/>
      </rPr>
      <t>: la evidencia observada no es coherente con la registrada en el presente plan de mejoramiento, que corresponde a acta de reunión.
2. No se identificó un total de expedientes, como tampoco el número de cumplimiento a la fecha del presente responde que tenga relación con la rotulación definitiva.</t>
    </r>
  </si>
  <si>
    <t>Actividad en ejecución, con avance reportado del 40%, la evidencia aportada por el proceso, corresponde a:
1. Documento bajo el título: "Plan de Mejoramiento Archivístico - PMA - Evidencias", en el cual se observaron dos imágenes que corresponde a capturas de pantalla tomadas a documentos generados en formato PDF, refleja fechas de creación en los meses enero y febrero de 2025.</t>
  </si>
  <si>
    <r>
      <t xml:space="preserve">Actividad en ejecución, con avance reportado del 40%, la evidencia aportada por el proceso, corresponde a:
1. Documento diligenciado y denominado: "Cuadro evolutivo Fondo Documental Acumulado", conformado por 30 páginas.
2. Formato GD-FR-041 "Tabla de Valoración Documental", version 2 de fecha 19-nov-2024.
3. Formato diligenciado que presenta la información de oficinas productoras de los periodos 1 a 4.
4. Presentación con título: Tabla de Valoración Documental - TVD, conformada por 9 páginas.
</t>
    </r>
    <r>
      <rPr>
        <u/>
        <sz val="10"/>
        <color theme="1"/>
        <rFont val="Arial"/>
        <family val="2"/>
      </rPr>
      <t>Recomendaciones</t>
    </r>
    <r>
      <rPr>
        <sz val="10"/>
        <color theme="1"/>
        <rFont val="Arial"/>
        <family val="2"/>
      </rPr>
      <t>: 1. Para futuros reportes se sugiere incluir la fecha de elaboración de los documentos.
2. Con el fin de generar una mayor trazabilidad, en el suministro de la evidencia, en especial cuando son varios soportes, se recomienda listar o detallar el nombre de cada documento, numerarlos y presentarlos en concordancia al orden cronológico; cuando se trate de listados de asistencia indicar el asunto y la dependencia.
3. La evidencia aportada corresponde a la misma que fue incluida en el hallazgo 9 de la tarea M1</t>
    </r>
  </si>
  <si>
    <r>
      <t xml:space="preserve">Actividad en ejecución, con avance reportado del 10%, la evidencia aportada por el proceso, corresponde a:
1. Cotización bodega de fecha 11-dic-2024, con asunto: "Prestar el servicio de desinfección ambiental a nivel de desinfección, para 12 bodegas espacios de depósito", suscrita por innovación tecnológica y dirigida al Ministerio del Deporte.
2. Cotización de Flumiclean de fecha 11-dic-2024, con asunto: "Saneamiento desinfección, higienización, de depósitos del material de archivo fondo documental", dirigido al Ministerio del Deporte.
3. Archivo que refleja el estudo de cuatro cotizaciones.
4. Cotización de Haerentia, de fecha 2-8-nov-2024, con alcance: "Saneamiento ambiental a nivel de desinfección, para un área de ...", dirigida al Ministerio del Deporte.
5. Propuesta presentada por Software y Documentación Integrados, de fecha 26-nov-2024, con la referencia: "Cotización Servicio de Desinfección Ambiental ", dirigida al Ministerio del Deporte.
</t>
    </r>
    <r>
      <rPr>
        <u/>
        <sz val="10"/>
        <color theme="1"/>
        <rFont val="Arial"/>
        <family val="2"/>
      </rPr>
      <t>Recomendación</t>
    </r>
    <r>
      <rPr>
        <sz val="10"/>
        <color theme="1"/>
        <rFont val="Arial"/>
        <family val="2"/>
      </rPr>
      <t>: Con el fin de generar una mayor trazabilidad, en el suministro de la evidencia, en especial cuando son varios soportes, se recomienda listar o detallar el nombre de cada documento, numerarlos y presentarlos en concordancia al orden cronológico; cuando se trate de listados de asistencia indicar el asunto y la dependencia.</t>
    </r>
  </si>
  <si>
    <t>Se realizo el proceso de actualización del formato inventario documental (FUID) el cual se anexa a continuación como evidencia de esta actividad.</t>
  </si>
  <si>
    <t>Se actualizo el formato de Inventario documental V4, en cumplimiento al Acuerdo 001 de 2024</t>
  </si>
  <si>
    <t>MIGUEL ANTONIO DE LA HOZ GARCÍA</t>
  </si>
  <si>
    <t>SECRETARIO GENERAL (E)</t>
  </si>
  <si>
    <t>PATRICIA DUQUE CRUZ</t>
  </si>
  <si>
    <t>15 de enero de 2025 - Sesión Extraordinaria No. 1 Comité Institucional de Gestión y Desempeño 2025 (Numeral 5 de la agenda de la reunión)</t>
  </si>
  <si>
    <t>Formato</t>
  </si>
  <si>
    <r>
      <t xml:space="preserve">Actividad en ejecución, con avance reportado del 50%, la evidencia aportada por el proceso, corresponde a:
1. Comunicación externa No. 2025EE0002553 del 11-feb-2025, dirigida al IDRD, con asunto: "Respuesta Radicado 2025ER0002912 - Mesa de Trabajo Visita Espacios Físicos".
2. Comunicación externa No. 2025EE0004000 del 21-feb-2025, ddirigida al IDRD, con asunto: "Resultado de la Visita - Espacio Físicos Archivo Central; respuesta al radicado 2025000028641".
3. Comunicación externa No. 2025EE0007624 del 27-mar-2025, dirigida al AGN, con asunto: "Rad. No. 1-2024-10952- 2024ER0039305- Solicitud Ampliación de Prorroga – Traslado del Acervo Documental Ministerio del Deporte".
4. Comunicación externa No. 2025EE0006450 del 14-mar-2025, dirigida al IDRD, con asunto: " Solicitud espacio físico para el acervo documental de MINDEPORTE - Reiteraciòn".
5. Comunicación externa No. 2025EE0000946 del 22-ene-2025, dirigida al IDRD, con asunto: " Solicitud espacio físico para el acervo documental de MINDEPORTE".
</t>
    </r>
    <r>
      <rPr>
        <u/>
        <sz val="10"/>
        <color theme="1"/>
        <rFont val="Arial"/>
        <family val="2"/>
      </rPr>
      <t>Recomendación</t>
    </r>
    <r>
      <rPr>
        <sz val="10"/>
        <color theme="1"/>
        <rFont val="Arial"/>
        <family val="2"/>
      </rPr>
      <t>: Con el fin de generar una mayor trazabilidad, en el suministro de la evidencia, en especial cuando son varios soportes, se recomienda listar o detallar el nombre de cada documento, numerarlos y presentarlos en concordancia al orden cronológico; cuando se trate de listados de asistencia indicar el asunto y la dependencia.</t>
    </r>
  </si>
  <si>
    <r>
      <rPr>
        <b/>
        <sz val="10"/>
        <rFont val="Arial"/>
        <family val="2"/>
      </rPr>
      <t>Actualizar Política de Gestión Documental</t>
    </r>
    <r>
      <rPr>
        <sz val="10"/>
        <rFont val="Arial"/>
        <family val="2"/>
      </rPr>
      <t xml:space="preserve"> </t>
    </r>
    <r>
      <rPr>
        <b/>
        <sz val="10"/>
        <rFont val="Arial"/>
        <family val="2"/>
      </rPr>
      <t>(numeral 2 del informe)</t>
    </r>
    <r>
      <rPr>
        <sz val="10"/>
        <rFont val="Arial"/>
        <family val="2"/>
      </rPr>
      <t xml:space="preserve">
Si bien la entidad  cumple con lo establecido en el artículo 2.8.2.5.6 del Decreto 1080 de 2015. con la política de gestión documental, se debe Incluir aspectos de cumplimiento del Sistema Integrado de Conservación - SIC - Plan de Preservación Digital a Largo Plazo, uso de firmas digitales y/o electrónicas. </t>
    </r>
  </si>
  <si>
    <t xml:space="preserve">Se remitió comunicación interna para realizar mesa de trabajo con el fin de temas del Sistema de Gestión documental </t>
  </si>
  <si>
    <t>Realizar la actualización al documento de “Política de Gestión Documental”, de conformidad con la norma vigente, incluyendo  aspectos de cumplimiento del Sistema Integrado de Conservación - SIC - Plan de Preservación Digital a Largo Plazo, uso de firmas digitales y/o electrónicas, plan estratégico, plan de acción entre otros.</t>
  </si>
  <si>
    <t xml:space="preserve">Implementación y socialización  de la Política de Gestión Documental al interior de la entidad </t>
  </si>
  <si>
    <t>Entérate (pieza Grafica)</t>
  </si>
  <si>
    <r>
      <t xml:space="preserve">Actividad reportada con cumplimiento del 100% de avance; se observó que el plan de trabajo esta conformado por: 7 proyectos, estos a su vez en 15 proyectos específicos y con un total de 69 actividades.  De las cuales se han ejecutado 4 actividades al corte 15 de abril/2024; 31 se encuentran en ejecución y 34 pendientes de ser iniciadas.
</t>
    </r>
    <r>
      <rPr>
        <u/>
        <sz val="10"/>
        <color theme="1"/>
        <rFont val="Arial"/>
        <family val="2"/>
      </rPr>
      <t>Recomendación</t>
    </r>
    <r>
      <rPr>
        <sz val="10"/>
        <color theme="1"/>
        <rFont val="Arial"/>
        <family val="2"/>
      </rPr>
      <t>: complementar un documento o informe que genere el entendimiento acerca del avance o ejecución de las actividades, resultados obtenidos y/o concluidos; igualmente, incluir posibles limitantes; esto con la finalidad de generar mayor comprensión y claridad para terceros ajenos al proceso, así como, conservar al interior del Ministerio del Deporte la gestión del conocimiento.</t>
    </r>
  </si>
  <si>
    <t xml:space="preserve">Lista de Asistencia , presentación , Acta </t>
  </si>
  <si>
    <t xml:space="preserve">Actualizar e implementar  el Instrumento Archivístico PINAR  </t>
  </si>
  <si>
    <t>Actualizar el Diagnóstico Integral de Archivos en los siguientes aspectos: Aspectos del componente tecnológico el cual permita determinar el estado actual de los documentos electrónicos de archivo, físico</t>
  </si>
  <si>
    <t>Se presento ante comité de Gestión y Desempeño sesión del 30 de enero de 2025</t>
  </si>
  <si>
    <t>Actividad reportada con cumplimiento del 100%, se evidenció el acta de comité institucional de gestión y desempeño de fecha 30 de enero de 2025, cuyo contenido se observa en la agenda de la reunión, que el numeral 4, relaciona lo siguiente: "Aprobación Plan Institucional de Archivos – PINAR 2024 a cargo del GIT Gestión Administrativa.", cuyo desarrollo de éste, se encuentra descrito en las páginas 6 a la 8 de la misma acta.</t>
  </si>
  <si>
    <r>
      <t xml:space="preserve">Modelo de Requisitos para la gestión electrónica de documentos.
(numeral  7 del informe)
</t>
    </r>
    <r>
      <rPr>
        <sz val="10"/>
        <rFont val="Arial"/>
        <family val="2"/>
      </rPr>
      <t>El Ministerio del Deporte deberá establecer y aplicar un Modelo de Requisitos para la gestión electrónica de documentos archivísticos, así como desarrollar directrices para la producción, manejo y tratamiento de documentos y expedientes electrónicos, garantizando el cumplimiento de las normativas vigentes, tanto internas como externas, en materia de gestión documental electrónica. Además, deberá implementar los instrumentos archivísticos correspondientes, disponer de la infraestructura tecnológica adecuada y gestionar el sistema de información utilizado internamente. Por lo expuesto, el Ministerio del Deporte, incumple el artículo 2.8.2.5.8. del Decreto 1080 del 2015 y normas reglamentarias.</t>
    </r>
  </si>
  <si>
    <t>Diligenciar la Matriz de Madurez Modelo de Requisitos de un Sistema de Gestión De Documentos Electrónicos - Sgdea</t>
  </si>
  <si>
    <t xml:space="preserve">Matriz de  Madurez
</t>
  </si>
  <si>
    <t xml:space="preserve">Elaborar y/o actualizar el diagnostico de documentos electrónicos </t>
  </si>
  <si>
    <t xml:space="preserve">Se inicio con la elaboración del documento Modelo de requisitos para la Gestión de Documentos Electrónicos, se encuentra en versión preliminar 1, igualmente se remitió memorando para la construcción del  documento.
</t>
  </si>
  <si>
    <t xml:space="preserve">Remitir memorando a TIC del formato Hoja de Control / Índice de Información actualizados para la integración en el aplicativo de Gestión Documental </t>
  </si>
  <si>
    <t>Se remitió mediante correo electrónico a TIC  el formato de Hoja de Control / Índice de Información para la vinculación en la Plataforma de Gestión Documental</t>
  </si>
  <si>
    <t xml:space="preserve">Correo Electrónico y formato </t>
  </si>
  <si>
    <t>Actividad en ejecución, con avance reportado del 50%, se observaron dos soportes:
* Correos electrónicos de fechas 12 y 14 de marzo 2025.
* Formato con código GD-FR-038, denominado: "HOJA DE CONTROL / ÍNDICE DE INFORMACIÓN", versión 2, actualizado el 10-ene-2025.</t>
  </si>
  <si>
    <t>capacitar a los gestores documentales, funcionarios y contratistas  en la conformación de expedientes electrónicos de archivo, instrumentos archivísticos.</t>
  </si>
  <si>
    <t xml:space="preserve">Se realizaron capacitaciones a los gestores documentales, y se inicio el ciclo para los funcionario y contratistas para  Conformación de Expedientes físicos y electrónicos </t>
  </si>
  <si>
    <t xml:space="preserve">Lista de Asistencia, presentación </t>
  </si>
  <si>
    <r>
      <t xml:space="preserve">Actividad en ejecución, con avance reportado del 20%, se observaron cuatro soportes:
* Presentación de las diapositivas que contienen la organización expedientes físicos y electrónicos, de fecha 10-abr-2025, contentiva de 18 páginas.
* Listado de capacitación realizada el 07 de marzo de 2025, con asunto: CAPACITACION ORGANIZACION ARCHIVOS DE GESTION,APLICACION TRD_DEPORTE AFICIONADO
*  Listado de capacitación realizada el 07 de marzo de 2025, con asunto:  CAPACITACION ORGANIZACION EXPEDIENTES FISICO Y ELECTRÓNICOS VIRTUAL JURIDICA
*  Listado de capacitación realizada el 17 de marzo de 2025, con asunto: Capacitación virtual organización TRD - OCI.
</t>
    </r>
    <r>
      <rPr>
        <u/>
        <sz val="10"/>
        <color theme="1"/>
        <rFont val="Arial"/>
        <family val="2"/>
      </rPr>
      <t>Recomendación</t>
    </r>
    <r>
      <rPr>
        <sz val="10"/>
        <color theme="1"/>
        <rFont val="Arial"/>
        <family val="2"/>
      </rPr>
      <t>: Con el fin de generar una mayor trazabilidad, en el suministro de la evidencia, en especial cuando son varios soportes, se recomienda listar o detallar el nombre de cada documento, numerarlos y presentarlos en concordancia al orden cronológico; cuando se trate de listados de asistencia indicar el asunto y la dependencia.</t>
    </r>
  </si>
  <si>
    <t xml:space="preserve">Se inicio el proceso de actualización del procedimiento de Gestión y tramite, incluyendo las recomendaciones emitidas en el informe </t>
  </si>
  <si>
    <t xml:space="preserve">Correo electrónico y Versión preliminar No 3 </t>
  </si>
  <si>
    <t>Se realizó mesa de trabajo con el GIT de Contratación para la elaboración del Plan</t>
  </si>
  <si>
    <t xml:space="preserve">Acta  de reunión </t>
  </si>
  <si>
    <t xml:space="preserve">El GIT de Contratación remitió bajo comunicación interna el inventario documental en estado natural de la serie de contratos </t>
  </si>
  <si>
    <r>
      <t xml:space="preserve">Actividad reportada con cumplimiento del 100%, presenta dos soportes:
* Formato diligenciado, código GD-FR-029 "Inventario Documental FUID", bajo el nombre de la serie "contratos"
* Memorando No. 2024IE0014182 del 17-dic-2024. mediante el cual se evidencia la remisión del formato FUID por parte del GIT Contratación.
</t>
    </r>
    <r>
      <rPr>
        <u/>
        <sz val="10"/>
        <color theme="1"/>
        <rFont val="Arial"/>
        <family val="2"/>
      </rPr>
      <t>Se observaron otros soportes en subcarpetas, así</t>
    </r>
    <r>
      <rPr>
        <sz val="10"/>
        <color theme="1"/>
        <rFont val="Arial"/>
        <family val="2"/>
      </rPr>
      <t xml:space="preserve">:
* Presentación elaboración inventarios documentales, documentos de apoyo y formatos del 10 de marzo/2025, en 11 páginas.
* Listado de asistencia capacitación del 10-mar-2025, con asunto capacitación organización archivos.
* Acta de reunión del 17-feb-2025, con asunto: capacitación organización de archivos de gestión.
* Presentación Intervención de los expedientes de la serie contratos, consta de 25 páginas.
</t>
    </r>
    <r>
      <rPr>
        <u/>
        <sz val="10"/>
        <color theme="1"/>
        <rFont val="Arial"/>
        <family val="2"/>
      </rPr>
      <t>Recomendación</t>
    </r>
    <r>
      <rPr>
        <sz val="10"/>
        <color theme="1"/>
        <rFont val="Arial"/>
        <family val="2"/>
      </rPr>
      <t>: Con el fin de generar una mayor trazabilidad, en el suministro de la evidencia, en especial cuando son varios soportes, se recomienda listar o detallar el nombre de cada documento, numerarlos y presentarlos en concordancia al orden cronológico; cuando se trate de listados de asistencia indicar el asunto y la dependencia.</t>
    </r>
  </si>
  <si>
    <t xml:space="preserve">Rotulación provisional   a las unidades de Conservación y Almacenamiento y ubicación topográfica </t>
  </si>
  <si>
    <t>Registro fotográfico de las unidades de conservación y almacenamiento; inventario documental</t>
  </si>
  <si>
    <t xml:space="preserve">Se remite evidencia fotográfica de la rotulación provisional de Unidades de Conservación y almacenamiento de las serie contratos </t>
  </si>
  <si>
    <t xml:space="preserve">Registro fotográfico </t>
  </si>
  <si>
    <t xml:space="preserve">Remite correo de aprobación del plan de trabajo para el GIT  de Contratación </t>
  </si>
  <si>
    <t xml:space="preserve">Correo Electrónico de aprobación </t>
  </si>
  <si>
    <t xml:space="preserve">Memorias de Capacitación y lista de asistencia
Ficha Técnica Intervención Documental Serie Contratos </t>
  </si>
  <si>
    <t xml:space="preserve">Mediante correo electrónico se recibió el plan de trabajo  del GIT Contratación en formato Excel </t>
  </si>
  <si>
    <t xml:space="preserve">Rotulación final   a las unidades de Conservación y Almacenamiento y ubicación topográfica </t>
  </si>
  <si>
    <t xml:space="preserve">Se efecto capacitación al GIT de Contratación para el proceso de intervención documental de los expedientes contractuales </t>
  </si>
  <si>
    <t xml:space="preserve">Presentación, Acta de reunión </t>
  </si>
  <si>
    <t>Se inicio el proceso de  organización a los expedientes hibrido  para la vigencia 2025 inicialmente</t>
  </si>
  <si>
    <t xml:space="preserve">Se inicia con el proceso de socialización a los gestores documentales del formato Fuid actualizado </t>
  </si>
  <si>
    <t xml:space="preserve">Presentación, y lista de asistencia </t>
  </si>
  <si>
    <t xml:space="preserve">Se formalizo en capacitación el proceso de intervención documental al GIT Contratación </t>
  </si>
  <si>
    <t>Entrega Transferencia primaria al Archivo Central (Expedientes Híbridos y Electrónicos)</t>
  </si>
  <si>
    <t xml:space="preserve">El proceso de Gestión Documental inicio los ajustes a la Tabla de Valoración ( Inventarios documentales preliminares; Series Documentales proyectadas, Cuadro cuadro evolutivo; organigramas)  de acuerdo  a la asistencia técnica por parte del AGN. </t>
  </si>
  <si>
    <r>
      <t xml:space="preserve">Actividad reportada con cumplimiento de 100%, la evidencia aportada por el proceso corresponde a:
1. Correo electrónico del 10-dic-2024,mediante el cual el GIT Talento Humano remite el FUID de historias laborales al proceso Gestión Documental.
2. Formato diligenciado, el cual incluye información de historias clínicas, correspondientes a los años 1991 al 2024.
</t>
    </r>
    <r>
      <rPr>
        <u/>
        <sz val="10"/>
        <color theme="1"/>
        <rFont val="Arial"/>
        <family val="2"/>
      </rPr>
      <t>Observación</t>
    </r>
    <r>
      <rPr>
        <sz val="10"/>
        <color theme="1"/>
        <rFont val="Arial"/>
        <family val="2"/>
      </rPr>
      <t>: el formato aportado en el numeral 2, no presenta información específica en el encabezado, debido a que no indica el nombre del formato, ni el código, ni la fecha; no da certeza de ser el formato aprobado en el sistema de gestión interno y presenta un logo que no esta en uso actualmente en Mindeporte, por lo que se podría inferir que la información esta siendo diligenciada en un formato desactualizado.</t>
    </r>
  </si>
  <si>
    <t>Actividad en ejecución, con avance reportado del 70%, la evidencia aportada por el proceso, corresponde a:
1. Formato GD-FR-029 "Inventario Documental FUID", el cual evidencia el listado de historias laborales del Ministerio del Deporte".</t>
  </si>
  <si>
    <r>
      <t xml:space="preserve">Actividad en ejecución, con avance reportado del 70%, la evidencia aportada por el proceso, corresponde a:
1. Documento bajo el título: "Informe Proceso de Calidad Intervención de Historias Laborales", conformado por 5 páginas
</t>
    </r>
    <r>
      <rPr>
        <u/>
        <sz val="10"/>
        <color theme="1"/>
        <rFont val="Arial"/>
        <family val="2"/>
      </rPr>
      <t>Observación</t>
    </r>
    <r>
      <rPr>
        <sz val="10"/>
        <color theme="1"/>
        <rFont val="Arial"/>
        <family val="2"/>
      </rPr>
      <t>: el documento aportado no presenta fecha de elaboración, como tampoco el nombre de la dependencia y responsable que lo generó.  Este soporte es igual al aportado en la tarea M8 del presente hallazgo.</t>
    </r>
  </si>
  <si>
    <r>
      <rPr>
        <u/>
        <sz val="10"/>
        <color theme="1"/>
        <rFont val="Arial"/>
        <family val="2"/>
      </rPr>
      <t>Observación</t>
    </r>
    <r>
      <rPr>
        <sz val="10"/>
        <color theme="1"/>
        <rFont val="Arial"/>
        <family val="2"/>
      </rPr>
      <t xml:space="preserve">: la presente actividad finalizó el 16-dic-2024, y el proceso </t>
    </r>
    <r>
      <rPr>
        <b/>
        <sz val="10"/>
        <color theme="1"/>
        <rFont val="Arial"/>
        <family val="2"/>
      </rPr>
      <t>no reportó la ejecución de actividades</t>
    </r>
    <r>
      <rPr>
        <sz val="10"/>
        <color theme="1"/>
        <rFont val="Arial"/>
        <family val="2"/>
      </rPr>
      <t>, por lo tanto, presenta incumplimiento.</t>
    </r>
  </si>
  <si>
    <r>
      <t xml:space="preserve">Actividad en ejecución, con avance reportado del 50%, el proceso reportó como evidencia lo siguiente:
1. Formato código GD-FR-029 "Inventario Documental FUID", versión 4 del 26-sep-2024.
</t>
    </r>
    <r>
      <rPr>
        <u/>
        <sz val="10"/>
        <color theme="1"/>
        <rFont val="Arial"/>
        <family val="2"/>
      </rPr>
      <t>Observación</t>
    </r>
    <r>
      <rPr>
        <sz val="10"/>
        <color theme="1"/>
        <rFont val="Arial"/>
        <family val="2"/>
      </rPr>
      <t xml:space="preserve">: la presente actividad finalizó el 31-mar-2025, y el proceso reportó como avance el </t>
    </r>
    <r>
      <rPr>
        <b/>
        <sz val="10"/>
        <color theme="1"/>
        <rFont val="Arial"/>
        <family val="2"/>
      </rPr>
      <t>50%</t>
    </r>
    <r>
      <rPr>
        <sz val="10"/>
        <color theme="1"/>
        <rFont val="Arial"/>
        <family val="2"/>
      </rPr>
      <t xml:space="preserve">, quedando un </t>
    </r>
    <r>
      <rPr>
        <b/>
        <sz val="10"/>
        <color rgb="FFFF0000"/>
        <rFont val="Arial"/>
        <family val="2"/>
      </rPr>
      <t>50%</t>
    </r>
    <r>
      <rPr>
        <sz val="10"/>
        <color theme="1"/>
        <rFont val="Arial"/>
        <family val="2"/>
      </rPr>
      <t xml:space="preserve"> sin cumplimiento.</t>
    </r>
  </si>
  <si>
    <r>
      <t xml:space="preserve">Actividad en ejecución, con avance reportado del 90%, se observó documento con el título Plan de mejoramiento archivístico - PMA evidencias, presenta cuatro imágenes, que reflejan la rotulación de las unidades de conservación, almacenamiento y ubicación topográfica, no se identificó la fecha de la creación de las imágenes.
</t>
    </r>
    <r>
      <rPr>
        <u/>
        <sz val="10"/>
        <color theme="1"/>
        <rFont val="Arial"/>
        <family val="2"/>
      </rPr>
      <t>Observación</t>
    </r>
    <r>
      <rPr>
        <sz val="10"/>
        <color theme="1"/>
        <rFont val="Arial"/>
        <family val="2"/>
      </rPr>
      <t xml:space="preserve">: la presente actividad finalizó el 15-dic-2024, y el proceso reportó como avance el </t>
    </r>
    <r>
      <rPr>
        <b/>
        <sz val="10"/>
        <color theme="1"/>
        <rFont val="Arial"/>
        <family val="2"/>
      </rPr>
      <t>90%</t>
    </r>
    <r>
      <rPr>
        <sz val="10"/>
        <color theme="1"/>
        <rFont val="Arial"/>
        <family val="2"/>
      </rPr>
      <t xml:space="preserve">, quedando un </t>
    </r>
    <r>
      <rPr>
        <b/>
        <sz val="10"/>
        <color rgb="FFFF0000"/>
        <rFont val="Arial"/>
        <family val="2"/>
      </rPr>
      <t>10%</t>
    </r>
    <r>
      <rPr>
        <sz val="10"/>
        <color theme="1"/>
        <rFont val="Arial"/>
        <family val="2"/>
      </rPr>
      <t xml:space="preserve"> sin cumplimiento.</t>
    </r>
  </si>
  <si>
    <r>
      <t xml:space="preserve">Actividad en ejecución, con avance reportado del 40%, la evidencia aportada por el proceso, corresponde a:
1. Acta de reunión de fecha 17-feb-2025, nombre del evento: Capacitación organización de archivos de gestión.
2. Presentación con título: intervención de los expedientes de la serie contratos.
Observación: la presente actividad finalizó el 15-dic-2024, y el proceso reportó como avance el </t>
    </r>
    <r>
      <rPr>
        <b/>
        <sz val="10"/>
        <color theme="1"/>
        <rFont val="Arial"/>
        <family val="2"/>
      </rPr>
      <t>40%</t>
    </r>
    <r>
      <rPr>
        <sz val="10"/>
        <color theme="1"/>
        <rFont val="Arial"/>
        <family val="2"/>
      </rPr>
      <t xml:space="preserve">, quedando un </t>
    </r>
    <r>
      <rPr>
        <b/>
        <sz val="10"/>
        <color rgb="FFFF0000"/>
        <rFont val="Arial"/>
        <family val="2"/>
      </rPr>
      <t>60%</t>
    </r>
    <r>
      <rPr>
        <sz val="10"/>
        <color theme="1"/>
        <rFont val="Arial"/>
        <family val="2"/>
      </rPr>
      <t xml:space="preserve"> sin cumplimiento.</t>
    </r>
  </si>
  <si>
    <r>
      <rPr>
        <u/>
        <sz val="10"/>
        <color theme="1"/>
        <rFont val="Arial"/>
        <family val="2"/>
      </rPr>
      <t>Observación</t>
    </r>
    <r>
      <rPr>
        <sz val="10"/>
        <color theme="1"/>
        <rFont val="Arial"/>
        <family val="2"/>
      </rPr>
      <t xml:space="preserve">: la presente actividad finalizó el 28-feb-2025, y el proceso </t>
    </r>
    <r>
      <rPr>
        <b/>
        <sz val="10"/>
        <color theme="1"/>
        <rFont val="Arial"/>
        <family val="2"/>
      </rPr>
      <t>no reportó la ejecución de actividades</t>
    </r>
    <r>
      <rPr>
        <sz val="10"/>
        <color theme="1"/>
        <rFont val="Arial"/>
        <family val="2"/>
      </rPr>
      <t>, por lo tanto, presenta incumplimiento.</t>
    </r>
  </si>
  <si>
    <r>
      <t xml:space="preserve">Actividad en ejecución, con avance reportado del 90%, la evidencia aportada por el proceso, corresponde a:
1. Documento titulado: "Ficha técnica para la organización "Serie historias laborales"", generado en el año 2025, conformado por 35 páginas.
2. Comunicación interna No. 2025IE0002517 del 31-mar-2025, suscrito por el GIT Gestión Administrativa y dirigido al GIT Talento Humano, con asunto: "Remisión de Documento para Revisión y Aprobación- Ficha Técnica Organización Historias Laborales".
</t>
    </r>
    <r>
      <rPr>
        <u/>
        <sz val="10"/>
        <color theme="1"/>
        <rFont val="Arial"/>
        <family val="2"/>
      </rPr>
      <t>Observación</t>
    </r>
    <r>
      <rPr>
        <sz val="10"/>
        <color theme="1"/>
        <rFont val="Arial"/>
        <family val="2"/>
      </rPr>
      <t xml:space="preserve">: la presente actividad finalizó el 7-feb-2025, y el proceso reportó como avance el </t>
    </r>
    <r>
      <rPr>
        <b/>
        <sz val="10"/>
        <color theme="1"/>
        <rFont val="Arial"/>
        <family val="2"/>
      </rPr>
      <t>90%</t>
    </r>
    <r>
      <rPr>
        <sz val="10"/>
        <color theme="1"/>
        <rFont val="Arial"/>
        <family val="2"/>
      </rPr>
      <t xml:space="preserve">, quedando un </t>
    </r>
    <r>
      <rPr>
        <b/>
        <sz val="10"/>
        <color rgb="FFFF0000"/>
        <rFont val="Arial"/>
        <family val="2"/>
      </rPr>
      <t>10%</t>
    </r>
    <r>
      <rPr>
        <sz val="10"/>
        <color theme="1"/>
        <rFont val="Arial"/>
        <family val="2"/>
      </rPr>
      <t xml:space="preserve"> sin cumplimiento.</t>
    </r>
  </si>
  <si>
    <r>
      <t xml:space="preserve">Actividad en ejecución, con avance reportado del 10%, la evidencia aportada por el proceso, corresponde a:
1. Documento tipo carta de fecha 12-nov-2024, con asunto: Propuesta Económica Componente API de Firma digital y estampa cronológica Camercloud" en 8 folios, dirigida al Ministerio del Deporte, suscrita por Camerfirma Colombia.
</t>
    </r>
    <r>
      <rPr>
        <u/>
        <sz val="10"/>
        <color theme="1"/>
        <rFont val="Arial"/>
        <family val="2"/>
      </rPr>
      <t>Observación</t>
    </r>
    <r>
      <rPr>
        <sz val="10"/>
        <color theme="1"/>
        <rFont val="Arial"/>
        <family val="2"/>
      </rPr>
      <t xml:space="preserve">: la evidencia aportada corresponde al certificado de firmas digitales para acceso a SIIF Nación, es decir no le es aplicable para el sistema de gestión documental de la entidad; por tanto, en el presente plan de mejoramiento no se recibio la evidencia que se indica, correspondiente a: "Correo Electrónico y cotización".
1. La presente actividad finalizó el 31-mar-2025, y el proceso reportó como avance el </t>
    </r>
    <r>
      <rPr>
        <b/>
        <sz val="10"/>
        <color theme="1"/>
        <rFont val="Arial"/>
        <family val="2"/>
      </rPr>
      <t>10%</t>
    </r>
    <r>
      <rPr>
        <sz val="10"/>
        <color theme="1"/>
        <rFont val="Arial"/>
        <family val="2"/>
      </rPr>
      <t xml:space="preserve">, quedando un </t>
    </r>
    <r>
      <rPr>
        <b/>
        <sz val="10"/>
        <color rgb="FFFF0000"/>
        <rFont val="Arial"/>
        <family val="2"/>
      </rPr>
      <t>90%</t>
    </r>
    <r>
      <rPr>
        <sz val="10"/>
        <color theme="1"/>
        <rFont val="Arial"/>
        <family val="2"/>
      </rPr>
      <t xml:space="preserve"> sin cumplimiento.</t>
    </r>
  </si>
  <si>
    <r>
      <t xml:space="preserve">Actividad en ejecución, con avance reportado del 20%, la evidencia aportada por el proceso, corresponde a:
1. Documento con título: "Funcionamiento y flujo de la plantilla resoluciones".
2. Plantilla o formato de diseño de las resoluciones internas del Ministerio del Deporte.
</t>
    </r>
    <r>
      <rPr>
        <u/>
        <sz val="10"/>
        <color theme="1"/>
        <rFont val="Arial"/>
        <family val="2"/>
      </rPr>
      <t xml:space="preserve">Observaciones:
</t>
    </r>
    <r>
      <rPr>
        <sz val="10"/>
        <color theme="1"/>
        <rFont val="Arial"/>
        <family val="2"/>
      </rPr>
      <t xml:space="preserve">1. la evidencia aportada no corresponde a la descrita en el presenta plan de mejoramiento, que corresponde a "Correo Electronico y/o Memorando ".
2. La presente actividad finalizó el 30-mar-2025, y el proceso reportó como avance el </t>
    </r>
    <r>
      <rPr>
        <b/>
        <sz val="10"/>
        <color theme="1"/>
        <rFont val="Arial"/>
        <family val="2"/>
      </rPr>
      <t>20%</t>
    </r>
    <r>
      <rPr>
        <sz val="10"/>
        <color theme="1"/>
        <rFont val="Arial"/>
        <family val="2"/>
      </rPr>
      <t xml:space="preserve">, quedando un </t>
    </r>
    <r>
      <rPr>
        <b/>
        <sz val="10"/>
        <color rgb="FFFF0000"/>
        <rFont val="Arial"/>
        <family val="2"/>
      </rPr>
      <t>80%</t>
    </r>
    <r>
      <rPr>
        <sz val="10"/>
        <color theme="1"/>
        <rFont val="Arial"/>
        <family val="2"/>
      </rPr>
      <t xml:space="preserve"> sin cumplimiento.</t>
    </r>
  </si>
  <si>
    <r>
      <rPr>
        <u/>
        <sz val="10"/>
        <color theme="1"/>
        <rFont val="Arial"/>
        <family val="2"/>
      </rPr>
      <t>Observación</t>
    </r>
    <r>
      <rPr>
        <sz val="10"/>
        <color theme="1"/>
        <rFont val="Arial"/>
        <family val="2"/>
      </rPr>
      <t xml:space="preserve">: la presente actividad finalizó el 30-mar-2025, y el proceso </t>
    </r>
    <r>
      <rPr>
        <b/>
        <sz val="10"/>
        <color theme="1"/>
        <rFont val="Arial"/>
        <family val="2"/>
      </rPr>
      <t>no reportó la ejecución de actividades</t>
    </r>
    <r>
      <rPr>
        <sz val="10"/>
        <color theme="1"/>
        <rFont val="Arial"/>
        <family val="2"/>
      </rPr>
      <t>, por lo tanto, presenta incumplimiento.</t>
    </r>
  </si>
  <si>
    <t>Actividad en ejecución, con avance reportado del 40%, se evidenció la versión preliminar de la ficha técnica procedimiento de gestión y trámite, código GD-PD-010, versión 2, este documento se encuentra en construcción.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</si>
</sst>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b/>
      <sz val="11"/>
      <name val="Arial"/>
      <family val="2"/>
    </font>
    <font>
      <sz val="11"/>
      <name val="Arial"/>
      <family val="2"/>
    </font>
    <font>
      <sz val="10"/>
      <color indexed="8"/>
      <name val="Arial"/>
      <family val="2"/>
    </font>
    <font>
      <b/>
      <sz val="9"/>
      <name val="Arial"/>
      <family val="2"/>
    </font>
    <font>
      <sz val="10"/>
      <name val="Arial"/>
      <family val="2"/>
    </font>
    <font>
      <b/>
      <sz val="10"/>
      <name val="Arial"/>
      <family val="2"/>
    </font>
    <font>
      <sz val="10"/>
      <color theme="1"/>
      <name val="Arial"/>
      <family val="2"/>
    </font>
    <font>
      <b/>
      <sz val="11"/>
      <color theme="1"/>
      <name val="Calibri"/>
      <family val="2"/>
      <scheme val="minor"/>
    </font>
    <font>
      <b/>
      <sz val="12"/>
      <color indexed="8"/>
      <name val="Arial"/>
      <family val="2"/>
    </font>
    <font>
      <b/>
      <sz val="9"/>
      <color theme="1"/>
      <name val="Arial"/>
      <family val="2"/>
    </font>
    <font>
      <b/>
      <sz val="8"/>
      <name val="Arial"/>
      <family val="2"/>
    </font>
    <font>
      <sz val="12"/>
      <color theme="1"/>
      <name val="Calibri"/>
      <family val="2"/>
      <scheme val="minor"/>
    </font>
    <font>
      <b/>
      <sz val="12"/>
      <color theme="1"/>
      <name val="Calibri"/>
      <family val="2"/>
      <scheme val="minor"/>
    </font>
    <font>
      <b/>
      <sz val="12"/>
      <name val="Arial"/>
      <family val="2"/>
    </font>
    <font>
      <sz val="9"/>
      <color theme="1"/>
      <name val="Calibri"/>
      <family val="2"/>
      <scheme val="minor"/>
    </font>
    <font>
      <sz val="12"/>
      <color rgb="FFFF0000"/>
      <name val="Calibri"/>
      <family val="2"/>
      <scheme val="minor"/>
    </font>
    <font>
      <sz val="10"/>
      <color rgb="FFFF0000"/>
      <name val="Arial"/>
      <family val="2"/>
    </font>
    <font>
      <sz val="11"/>
      <name val="Calibri"/>
      <family val="2"/>
      <scheme val="minor"/>
    </font>
    <font>
      <u/>
      <sz val="10"/>
      <name val="Arial"/>
      <family val="2"/>
    </font>
    <font>
      <b/>
      <u/>
      <sz val="10"/>
      <name val="Arial"/>
      <family val="2"/>
    </font>
    <font>
      <u/>
      <sz val="10"/>
      <color theme="1"/>
      <name val="Arial"/>
      <family val="2"/>
    </font>
    <font>
      <b/>
      <sz val="10"/>
      <color theme="1"/>
      <name val="Arial"/>
      <family val="2"/>
    </font>
    <font>
      <b/>
      <sz val="10"/>
      <color rgb="FFFF0000"/>
      <name val="Arial"/>
      <family val="2"/>
    </font>
    <font>
      <b/>
      <sz val="11"/>
      <color rgb="FFFF0000"/>
      <name val="Calibri"/>
      <family val="2"/>
      <scheme val="minor"/>
    </font>
  </fonts>
  <fills count="1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000"/>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rgb="FF92D050"/>
        <bgColor indexed="64"/>
      </patternFill>
    </fill>
    <fill>
      <patternFill patternType="solid">
        <fgColor rgb="FF00B0F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9" tint="0.39997558519241921"/>
        <bgColor indexed="64"/>
      </patternFill>
    </fill>
  </fills>
  <borders count="4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bottom/>
      <diagonal/>
    </border>
    <border>
      <left/>
      <right style="thin">
        <color indexed="64"/>
      </right>
      <top style="medium">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diagonal/>
    </border>
    <border>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12" fillId="0" borderId="0"/>
  </cellStyleXfs>
  <cellXfs count="236">
    <xf numFmtId="0" fontId="0" fillId="0" borderId="0" xfId="0"/>
    <xf numFmtId="14" fontId="5" fillId="0" borderId="4" xfId="0" applyNumberFormat="1" applyFont="1" applyBorder="1" applyAlignment="1">
      <alignment horizontal="justify" vertical="top" wrapText="1"/>
    </xf>
    <xf numFmtId="0" fontId="3" fillId="0" borderId="4" xfId="0" applyFont="1" applyBorder="1" applyAlignment="1">
      <alignment horizontal="justify" vertical="top" wrapText="1"/>
    </xf>
    <xf numFmtId="9" fontId="5" fillId="0" borderId="0" xfId="0" applyNumberFormat="1" applyFont="1" applyAlignment="1">
      <alignment horizontal="justify" vertical="center" wrapText="1"/>
    </xf>
    <xf numFmtId="0" fontId="7" fillId="0" borderId="0" xfId="0" applyFont="1" applyAlignment="1">
      <alignment horizontal="justify" vertical="center" wrapText="1"/>
    </xf>
    <xf numFmtId="0" fontId="3" fillId="0" borderId="0" xfId="0" applyFont="1" applyAlignment="1">
      <alignment horizontal="justify" vertical="center" wrapText="1"/>
    </xf>
    <xf numFmtId="0" fontId="6" fillId="0" borderId="0" xfId="0" applyFont="1" applyAlignment="1">
      <alignment horizontal="right" vertical="center" wrapText="1"/>
    </xf>
    <xf numFmtId="0" fontId="7" fillId="0" borderId="0" xfId="0" applyFont="1" applyAlignment="1">
      <alignment horizontal="right" vertical="center" wrapText="1"/>
    </xf>
    <xf numFmtId="9" fontId="6" fillId="0" borderId="0" xfId="0" applyNumberFormat="1" applyFont="1" applyAlignment="1">
      <alignment horizontal="justify" vertical="center" wrapText="1"/>
    </xf>
    <xf numFmtId="0" fontId="1" fillId="0" borderId="6" xfId="0" applyFont="1" applyBorder="1" applyAlignment="1">
      <alignment horizontal="left" vertical="center"/>
    </xf>
    <xf numFmtId="0" fontId="5" fillId="2" borderId="8"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 fillId="0" borderId="6" xfId="0" applyFont="1" applyBorder="1" applyAlignment="1">
      <alignment horizontal="center" vertical="center"/>
    </xf>
    <xf numFmtId="0" fontId="7" fillId="0" borderId="0" xfId="0" applyFont="1" applyAlignment="1">
      <alignment horizontal="center" vertical="center" wrapText="1"/>
    </xf>
    <xf numFmtId="10" fontId="5" fillId="0" borderId="8" xfId="0" applyNumberFormat="1" applyFont="1" applyBorder="1" applyAlignment="1">
      <alignment horizontal="center" vertical="center" wrapText="1"/>
    </xf>
    <xf numFmtId="0" fontId="0" fillId="3" borderId="0" xfId="0" applyFill="1" applyAlignment="1">
      <alignment wrapText="1"/>
    </xf>
    <xf numFmtId="0" fontId="0" fillId="3" borderId="0" xfId="0" applyFill="1"/>
    <xf numFmtId="0" fontId="0" fillId="6" borderId="4" xfId="0" applyFill="1" applyBorder="1" applyAlignment="1">
      <alignment horizontal="center" vertical="center" wrapText="1"/>
    </xf>
    <xf numFmtId="0" fontId="0" fillId="3" borderId="4" xfId="0" applyFill="1" applyBorder="1" applyAlignment="1">
      <alignment horizontal="center" vertical="center" wrapText="1"/>
    </xf>
    <xf numFmtId="0" fontId="0" fillId="3" borderId="28" xfId="0" applyFill="1" applyBorder="1" applyAlignment="1">
      <alignment horizontal="center" vertical="center" wrapText="1"/>
    </xf>
    <xf numFmtId="0" fontId="0" fillId="3" borderId="4" xfId="0" applyFill="1" applyBorder="1" applyAlignment="1">
      <alignment horizontal="center" vertical="center"/>
    </xf>
    <xf numFmtId="0" fontId="5" fillId="0" borderId="22" xfId="0" applyFont="1" applyBorder="1" applyAlignment="1">
      <alignment horizontal="center" vertical="center" wrapText="1"/>
    </xf>
    <xf numFmtId="10" fontId="5" fillId="3" borderId="8" xfId="0" applyNumberFormat="1" applyFont="1" applyFill="1" applyBorder="1" applyAlignment="1">
      <alignment horizontal="center" vertical="center" wrapText="1"/>
    </xf>
    <xf numFmtId="0" fontId="4" fillId="7" borderId="16" xfId="0" applyFont="1" applyFill="1" applyBorder="1" applyAlignment="1">
      <alignment horizontal="center" vertical="center" wrapText="1"/>
    </xf>
    <xf numFmtId="0" fontId="0" fillId="0" borderId="4" xfId="0" applyBorder="1"/>
    <xf numFmtId="14" fontId="3" fillId="0" borderId="4" xfId="0" applyNumberFormat="1" applyFont="1" applyBorder="1" applyAlignment="1">
      <alignment horizontal="justify" vertical="top" wrapText="1"/>
    </xf>
    <xf numFmtId="0" fontId="13" fillId="8" borderId="28" xfId="1" applyFont="1" applyFill="1" applyBorder="1" applyAlignment="1">
      <alignment horizontal="center" vertical="center"/>
    </xf>
    <xf numFmtId="0" fontId="0" fillId="0" borderId="2" xfId="0" applyBorder="1"/>
    <xf numFmtId="0" fontId="0" fillId="0" borderId="1" xfId="0" applyBorder="1"/>
    <xf numFmtId="0" fontId="0" fillId="0" borderId="7" xfId="0" applyBorder="1"/>
    <xf numFmtId="0" fontId="0" fillId="0" borderId="5" xfId="0" applyBorder="1"/>
    <xf numFmtId="0" fontId="0" fillId="10" borderId="35" xfId="0" applyFill="1" applyBorder="1"/>
    <xf numFmtId="0" fontId="0" fillId="10" borderId="34" xfId="0" applyFill="1" applyBorder="1"/>
    <xf numFmtId="0" fontId="5" fillId="0" borderId="4" xfId="0" applyFont="1" applyBorder="1" applyAlignment="1">
      <alignment horizontal="justify" vertical="top" wrapText="1"/>
    </xf>
    <xf numFmtId="0" fontId="12" fillId="3" borderId="7" xfId="1" applyFill="1" applyBorder="1" applyAlignment="1">
      <alignment horizontal="center"/>
    </xf>
    <xf numFmtId="0" fontId="12" fillId="3" borderId="33" xfId="1" applyFill="1" applyBorder="1" applyAlignment="1">
      <alignment horizontal="center"/>
    </xf>
    <xf numFmtId="0" fontId="13" fillId="0" borderId="4" xfId="1" applyFont="1" applyBorder="1" applyAlignment="1">
      <alignment horizontal="center" vertical="center"/>
    </xf>
    <xf numFmtId="14" fontId="5" fillId="0" borderId="4" xfId="0" applyNumberFormat="1" applyFont="1" applyBorder="1" applyAlignment="1">
      <alignment horizontal="left" vertical="top" wrapText="1"/>
    </xf>
    <xf numFmtId="0" fontId="12" fillId="10" borderId="4" xfId="1" applyFill="1" applyBorder="1"/>
    <xf numFmtId="0" fontId="12" fillId="0" borderId="4" xfId="1" applyBorder="1"/>
    <xf numFmtId="14" fontId="5" fillId="0" borderId="4" xfId="0" applyNumberFormat="1" applyFont="1" applyBorder="1" applyAlignment="1">
      <alignment horizontal="left" vertical="center" wrapText="1"/>
    </xf>
    <xf numFmtId="0" fontId="16" fillId="0" borderId="4" xfId="1" applyFont="1" applyBorder="1"/>
    <xf numFmtId="0" fontId="12" fillId="5" borderId="4" xfId="1" applyFill="1" applyBorder="1"/>
    <xf numFmtId="0" fontId="15" fillId="11" borderId="4" xfId="1" applyFont="1" applyFill="1" applyBorder="1" applyAlignment="1">
      <alignment horizontal="center" vertical="center" wrapText="1"/>
    </xf>
    <xf numFmtId="0" fontId="0" fillId="10" borderId="4" xfId="0" applyFill="1" applyBorder="1"/>
    <xf numFmtId="0" fontId="12" fillId="7" borderId="4" xfId="1" applyFill="1" applyBorder="1"/>
    <xf numFmtId="0" fontId="12" fillId="12" borderId="4" xfId="1" applyFill="1" applyBorder="1"/>
    <xf numFmtId="0" fontId="0" fillId="12" borderId="4" xfId="0" applyFill="1" applyBorder="1"/>
    <xf numFmtId="0" fontId="12" fillId="14" borderId="4" xfId="1" applyFill="1" applyBorder="1"/>
    <xf numFmtId="0" fontId="12" fillId="13" borderId="4" xfId="1" applyFill="1" applyBorder="1"/>
    <xf numFmtId="0" fontId="0" fillId="13" borderId="4" xfId="0" applyFill="1" applyBorder="1"/>
    <xf numFmtId="0" fontId="2" fillId="0" borderId="4" xfId="0" applyFont="1" applyBorder="1" applyAlignment="1">
      <alignment vertical="top" wrapText="1"/>
    </xf>
    <xf numFmtId="14" fontId="12" fillId="0" borderId="4" xfId="1" applyNumberFormat="1" applyBorder="1" applyAlignment="1">
      <alignment horizontal="center" vertical="center" wrapText="1"/>
    </xf>
    <xf numFmtId="14" fontId="5" fillId="0" borderId="4" xfId="0" applyNumberFormat="1" applyFont="1" applyBorder="1" applyAlignment="1">
      <alignment vertical="top" wrapText="1"/>
    </xf>
    <xf numFmtId="1" fontId="5" fillId="3" borderId="8" xfId="0" applyNumberFormat="1" applyFont="1" applyFill="1" applyBorder="1" applyAlignment="1">
      <alignment horizontal="center" vertical="center" wrapText="1"/>
    </xf>
    <xf numFmtId="0" fontId="5" fillId="3" borderId="8" xfId="0" applyFont="1" applyFill="1" applyBorder="1" applyAlignment="1" applyProtection="1">
      <alignment horizontal="left" vertical="center" wrapText="1"/>
      <protection locked="0"/>
    </xf>
    <xf numFmtId="0" fontId="7" fillId="0" borderId="8" xfId="0" applyFont="1" applyBorder="1" applyAlignment="1">
      <alignment horizontal="justify" vertical="center" wrapText="1"/>
    </xf>
    <xf numFmtId="0" fontId="7" fillId="0" borderId="4" xfId="0" applyFont="1" applyBorder="1" applyAlignment="1">
      <alignment horizontal="justify" vertical="center" wrapText="1"/>
    </xf>
    <xf numFmtId="14" fontId="5" fillId="0" borderId="8" xfId="0" applyNumberFormat="1" applyFont="1" applyBorder="1" applyAlignment="1">
      <alignment horizontal="center" vertical="center" wrapText="1"/>
    </xf>
    <xf numFmtId="9" fontId="5" fillId="3" borderId="8" xfId="0" applyNumberFormat="1" applyFont="1" applyFill="1" applyBorder="1" applyAlignment="1">
      <alignment horizontal="left" vertical="center" wrapText="1"/>
    </xf>
    <xf numFmtId="14" fontId="3" fillId="0" borderId="4" xfId="0" applyNumberFormat="1" applyFont="1" applyBorder="1" applyAlignment="1">
      <alignment horizontal="center" vertical="center" wrapText="1"/>
    </xf>
    <xf numFmtId="14" fontId="3" fillId="0" borderId="8" xfId="0" applyNumberFormat="1" applyFont="1" applyBorder="1" applyAlignment="1">
      <alignment horizontal="center" vertical="center" wrapText="1"/>
    </xf>
    <xf numFmtId="14" fontId="5" fillId="0" borderId="4" xfId="0" applyNumberFormat="1" applyFont="1" applyBorder="1" applyAlignment="1">
      <alignment horizontal="center" vertical="center" wrapText="1"/>
    </xf>
    <xf numFmtId="14" fontId="0" fillId="0" borderId="4" xfId="0" applyNumberFormat="1" applyBorder="1" applyAlignment="1">
      <alignment horizontal="center" vertical="center"/>
    </xf>
    <xf numFmtId="9" fontId="5" fillId="3" borderId="4" xfId="0" applyNumberFormat="1" applyFont="1" applyFill="1" applyBorder="1" applyAlignment="1">
      <alignment horizontal="left" vertical="center" wrapText="1"/>
    </xf>
    <xf numFmtId="14" fontId="5" fillId="0" borderId="4" xfId="0" applyNumberFormat="1" applyFont="1" applyBorder="1" applyAlignment="1">
      <alignment horizontal="left" vertical="center"/>
    </xf>
    <xf numFmtId="14" fontId="3" fillId="0" borderId="4" xfId="0" applyNumberFormat="1" applyFont="1" applyBorder="1" applyAlignment="1">
      <alignment horizontal="left" vertical="center" wrapText="1"/>
    </xf>
    <xf numFmtId="0" fontId="6" fillId="0" borderId="8" xfId="0" applyFont="1" applyBorder="1" applyAlignment="1">
      <alignment horizontal="justify" vertical="center" wrapText="1"/>
    </xf>
    <xf numFmtId="0" fontId="1" fillId="0" borderId="7" xfId="0" applyFont="1" applyBorder="1" applyAlignment="1">
      <alignment horizontal="center" vertical="center"/>
    </xf>
    <xf numFmtId="0" fontId="0" fillId="0" borderId="0" xfId="0" applyAlignment="1">
      <alignment horizontal="center" vertical="center"/>
    </xf>
    <xf numFmtId="9" fontId="5" fillId="3" borderId="8" xfId="0" applyNumberFormat="1" applyFont="1" applyFill="1" applyBorder="1" applyAlignment="1">
      <alignment horizontal="justify" vertical="center" wrapText="1"/>
    </xf>
    <xf numFmtId="0" fontId="7" fillId="0" borderId="20" xfId="0" applyFont="1" applyBorder="1" applyAlignment="1">
      <alignment horizontal="justify" vertical="center" wrapText="1"/>
    </xf>
    <xf numFmtId="0" fontId="7" fillId="0" borderId="22" xfId="0" applyFont="1" applyBorder="1" applyAlignment="1">
      <alignment horizontal="justify" vertical="center" wrapText="1"/>
    </xf>
    <xf numFmtId="0" fontId="7" fillId="0" borderId="34" xfId="0" applyFont="1" applyBorder="1" applyAlignment="1">
      <alignment horizontal="justify" vertical="center" wrapText="1"/>
    </xf>
    <xf numFmtId="0" fontId="0" fillId="0" borderId="4" xfId="0" applyBorder="1" applyAlignment="1">
      <alignment horizontal="justify" vertical="center"/>
    </xf>
    <xf numFmtId="0" fontId="0" fillId="0" borderId="0" xfId="0" applyAlignment="1">
      <alignment horizontal="justify" vertical="center"/>
    </xf>
    <xf numFmtId="0" fontId="7" fillId="0" borderId="13" xfId="0" applyFont="1" applyBorder="1" applyAlignment="1">
      <alignment horizontal="justify" vertical="center" wrapText="1"/>
    </xf>
    <xf numFmtId="0" fontId="7" fillId="0" borderId="18" xfId="0" applyFont="1" applyBorder="1" applyAlignment="1">
      <alignment horizontal="justify" vertical="center" wrapText="1"/>
    </xf>
    <xf numFmtId="0" fontId="7" fillId="0" borderId="1" xfId="0" applyFont="1" applyBorder="1" applyAlignment="1">
      <alignment horizontal="justify" vertical="center" wrapText="1"/>
    </xf>
    <xf numFmtId="0" fontId="5" fillId="3" borderId="8" xfId="0" applyFont="1" applyFill="1" applyBorder="1" applyAlignment="1" applyProtection="1">
      <alignment horizontal="justify" vertical="center" wrapText="1"/>
      <protection locked="0"/>
    </xf>
    <xf numFmtId="0" fontId="5" fillId="3" borderId="4" xfId="0" applyFont="1" applyFill="1" applyBorder="1" applyAlignment="1" applyProtection="1">
      <alignment horizontal="justify" vertical="center" wrapText="1"/>
      <protection locked="0"/>
    </xf>
    <xf numFmtId="9" fontId="5" fillId="3" borderId="4" xfId="0" applyNumberFormat="1" applyFont="1" applyFill="1" applyBorder="1" applyAlignment="1">
      <alignment horizontal="justify" vertical="center" wrapText="1"/>
    </xf>
    <xf numFmtId="0" fontId="1" fillId="0" borderId="4" xfId="0" applyFont="1" applyBorder="1" applyAlignment="1">
      <alignment horizontal="center" vertical="center"/>
    </xf>
    <xf numFmtId="9" fontId="5" fillId="0" borderId="0" xfId="0" applyNumberFormat="1" applyFont="1" applyAlignment="1">
      <alignment horizontal="center" vertical="center" wrapText="1"/>
    </xf>
    <xf numFmtId="9" fontId="6" fillId="0" borderId="0" xfId="0" applyNumberFormat="1"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14" fontId="18" fillId="0" borderId="4" xfId="0" applyNumberFormat="1" applyFont="1" applyBorder="1" applyAlignment="1">
      <alignment horizontal="center" vertical="center"/>
    </xf>
    <xf numFmtId="0" fontId="14" fillId="2" borderId="8" xfId="0" applyFont="1" applyFill="1" applyBorder="1" applyAlignment="1">
      <alignment horizontal="center" vertical="center" textRotation="89" wrapText="1"/>
    </xf>
    <xf numFmtId="164" fontId="5" fillId="0" borderId="8" xfId="0" applyNumberFormat="1" applyFont="1" applyBorder="1" applyAlignment="1">
      <alignment horizontal="center" vertical="center" wrapText="1"/>
    </xf>
    <xf numFmtId="0" fontId="5" fillId="0" borderId="4" xfId="0" applyFont="1" applyBorder="1" applyAlignment="1">
      <alignment horizontal="justify" vertical="center" wrapText="1"/>
    </xf>
    <xf numFmtId="0" fontId="5" fillId="0" borderId="8" xfId="0" applyFont="1" applyBorder="1" applyAlignment="1">
      <alignment horizontal="justify" vertical="center" wrapText="1"/>
    </xf>
    <xf numFmtId="0" fontId="3" fillId="0" borderId="4" xfId="0" applyFont="1" applyBorder="1" applyAlignment="1">
      <alignment horizontal="justify" vertical="center" wrapText="1"/>
    </xf>
    <xf numFmtId="0" fontId="5" fillId="0" borderId="8" xfId="0" applyFont="1" applyBorder="1" applyAlignment="1">
      <alignment vertical="center" wrapText="1"/>
    </xf>
    <xf numFmtId="0" fontId="3" fillId="0" borderId="8" xfId="0" applyFont="1" applyBorder="1" applyAlignment="1">
      <alignment horizontal="justify" vertical="center" wrapText="1"/>
    </xf>
    <xf numFmtId="0" fontId="7" fillId="0" borderId="27" xfId="0" applyFont="1" applyBorder="1" applyAlignment="1">
      <alignment horizontal="center" vertical="center" wrapText="1"/>
    </xf>
    <xf numFmtId="0" fontId="0" fillId="0" borderId="0" xfId="0" applyAlignment="1">
      <alignment vertical="center"/>
    </xf>
    <xf numFmtId="0" fontId="5" fillId="0" borderId="8" xfId="0" applyFont="1" applyBorder="1" applyAlignment="1">
      <alignment horizontal="center" vertical="center" wrapText="1"/>
    </xf>
    <xf numFmtId="0" fontId="7" fillId="0" borderId="8" xfId="0" applyFont="1" applyBorder="1" applyAlignment="1">
      <alignment horizontal="center" vertical="center" wrapText="1"/>
    </xf>
    <xf numFmtId="0" fontId="7" fillId="0" borderId="24" xfId="0" applyFont="1" applyBorder="1" applyAlignment="1">
      <alignment horizontal="justify" vertical="center" wrapText="1"/>
    </xf>
    <xf numFmtId="10" fontId="14" fillId="0" borderId="0" xfId="0" applyNumberFormat="1" applyFont="1" applyAlignment="1">
      <alignment horizontal="center" vertical="center" wrapText="1"/>
    </xf>
    <xf numFmtId="0" fontId="14" fillId="0" borderId="0" xfId="0" applyFont="1" applyAlignment="1">
      <alignment horizontal="justify" vertical="center" wrapText="1"/>
    </xf>
    <xf numFmtId="0" fontId="0" fillId="0" borderId="4" xfId="0" applyBorder="1" applyAlignment="1">
      <alignment vertical="center"/>
    </xf>
    <xf numFmtId="0" fontId="0" fillId="0" borderId="4" xfId="0" applyBorder="1" applyAlignment="1">
      <alignment vertical="center" wrapText="1"/>
    </xf>
    <xf numFmtId="0" fontId="7" fillId="0" borderId="23" xfId="0" applyFont="1" applyBorder="1" applyAlignment="1">
      <alignment horizontal="justify" vertical="center" wrapText="1"/>
    </xf>
    <xf numFmtId="0" fontId="7" fillId="0" borderId="23" xfId="0" applyFont="1" applyBorder="1" applyAlignment="1">
      <alignment horizontal="left" vertical="center" wrapText="1"/>
    </xf>
    <xf numFmtId="0" fontId="5" fillId="0" borderId="8" xfId="0" applyFont="1" applyBorder="1" applyAlignment="1" applyProtection="1">
      <alignment horizontal="justify" vertical="center" wrapText="1"/>
      <protection locked="0"/>
    </xf>
    <xf numFmtId="0" fontId="5" fillId="0" borderId="8" xfId="0" applyFont="1" applyBorder="1" applyAlignment="1" applyProtection="1">
      <alignment horizontal="left" vertical="center" wrapText="1"/>
      <protection locked="0"/>
    </xf>
    <xf numFmtId="10" fontId="23" fillId="2" borderId="8" xfId="0" applyNumberFormat="1" applyFont="1" applyFill="1" applyBorder="1" applyAlignment="1">
      <alignment horizontal="center" vertical="center" wrapText="1"/>
    </xf>
    <xf numFmtId="14" fontId="23" fillId="2" borderId="4" xfId="0" applyNumberFormat="1" applyFont="1" applyFill="1" applyBorder="1" applyAlignment="1">
      <alignment horizontal="center" vertical="center" wrapText="1"/>
    </xf>
    <xf numFmtId="14" fontId="23" fillId="2" borderId="8" xfId="0" applyNumberFormat="1" applyFont="1" applyFill="1" applyBorder="1" applyAlignment="1">
      <alignment horizontal="center" vertical="center" wrapText="1"/>
    </xf>
    <xf numFmtId="14" fontId="24" fillId="2" borderId="4" xfId="0" applyNumberFormat="1" applyFont="1" applyFill="1" applyBorder="1" applyAlignment="1">
      <alignment horizontal="center" vertical="center"/>
    </xf>
    <xf numFmtId="10" fontId="5" fillId="3" borderId="33" xfId="0" applyNumberFormat="1" applyFont="1" applyFill="1" applyBorder="1" applyAlignment="1">
      <alignment horizontal="center" vertical="center" wrapText="1"/>
    </xf>
    <xf numFmtId="10" fontId="5" fillId="3" borderId="32" xfId="0" applyNumberFormat="1" applyFont="1" applyFill="1" applyBorder="1" applyAlignment="1">
      <alignment horizontal="center" vertical="center" wrapText="1"/>
    </xf>
    <xf numFmtId="10" fontId="5" fillId="3" borderId="8" xfId="0" applyNumberFormat="1" applyFont="1" applyFill="1" applyBorder="1" applyAlignment="1">
      <alignment horizontal="center" vertical="center" wrapText="1"/>
    </xf>
    <xf numFmtId="0" fontId="5" fillId="0" borderId="7" xfId="0" applyFont="1" applyBorder="1" applyAlignment="1">
      <alignment horizontal="justify" vertical="center" wrapText="1"/>
    </xf>
    <xf numFmtId="0" fontId="5" fillId="0" borderId="43" xfId="0" applyFont="1" applyBorder="1" applyAlignment="1">
      <alignment horizontal="justify" vertical="center" wrapText="1"/>
    </xf>
    <xf numFmtId="0" fontId="5" fillId="0" borderId="35" xfId="0" applyFont="1" applyBorder="1" applyAlignment="1">
      <alignment horizontal="justify" vertical="center" wrapText="1"/>
    </xf>
    <xf numFmtId="0" fontId="5" fillId="0" borderId="36"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22" xfId="0" applyFont="1" applyBorder="1" applyAlignment="1">
      <alignment horizontal="center" vertical="center" wrapText="1"/>
    </xf>
    <xf numFmtId="0" fontId="6" fillId="0" borderId="33" xfId="0" applyFont="1" applyBorder="1" applyAlignment="1">
      <alignment horizontal="justify" vertical="center" wrapText="1"/>
    </xf>
    <xf numFmtId="0" fontId="6" fillId="0" borderId="32" xfId="0" applyFont="1" applyBorder="1" applyAlignment="1">
      <alignment horizontal="justify" vertical="center" wrapText="1"/>
    </xf>
    <xf numFmtId="0" fontId="6" fillId="0" borderId="8" xfId="0" applyFont="1" applyBorder="1" applyAlignment="1">
      <alignment horizontal="justify" vertical="center" wrapText="1"/>
    </xf>
    <xf numFmtId="0" fontId="14" fillId="2" borderId="33" xfId="0" applyFont="1" applyFill="1" applyBorder="1" applyAlignment="1">
      <alignment horizontal="center" vertical="center" textRotation="89" wrapText="1"/>
    </xf>
    <xf numFmtId="0" fontId="14" fillId="2" borderId="32" xfId="0" applyFont="1" applyFill="1" applyBorder="1" applyAlignment="1">
      <alignment horizontal="center" vertical="center" textRotation="89" wrapText="1"/>
    </xf>
    <xf numFmtId="0" fontId="14" fillId="2" borderId="8" xfId="0" applyFont="1" applyFill="1" applyBorder="1" applyAlignment="1">
      <alignment horizontal="center" vertical="center" textRotation="89" wrapText="1"/>
    </xf>
    <xf numFmtId="0" fontId="1" fillId="0" borderId="1" xfId="0" applyFont="1" applyBorder="1" applyAlignment="1">
      <alignment horizontal="left" vertical="center"/>
    </xf>
    <xf numFmtId="0" fontId="1" fillId="0" borderId="3" xfId="0" applyFont="1" applyBorder="1" applyAlignment="1">
      <alignment horizontal="left" vertical="center"/>
    </xf>
    <xf numFmtId="0" fontId="5" fillId="0" borderId="32" xfId="0" applyFont="1" applyBorder="1" applyAlignment="1">
      <alignment horizontal="justify" vertical="center" wrapText="1"/>
    </xf>
    <xf numFmtId="0" fontId="5" fillId="0" borderId="8" xfId="0" applyFont="1" applyBorder="1" applyAlignment="1">
      <alignment horizontal="justify" vertical="center" wrapText="1"/>
    </xf>
    <xf numFmtId="0" fontId="7" fillId="0" borderId="33" xfId="0" applyFont="1" applyBorder="1" applyAlignment="1">
      <alignment horizontal="justify" vertical="center" wrapText="1"/>
    </xf>
    <xf numFmtId="0" fontId="7" fillId="0" borderId="32" xfId="0" applyFont="1" applyBorder="1" applyAlignment="1">
      <alignment horizontal="justify" vertical="center" wrapText="1"/>
    </xf>
    <xf numFmtId="0" fontId="7" fillId="0" borderId="8" xfId="0" applyFont="1" applyBorder="1" applyAlignment="1">
      <alignment horizontal="justify" vertical="center" wrapText="1"/>
    </xf>
    <xf numFmtId="0" fontId="4" fillId="7" borderId="4" xfId="0" applyFont="1" applyFill="1" applyBorder="1" applyAlignment="1" applyProtection="1">
      <alignment horizontal="center" vertical="center" wrapText="1"/>
      <protection locked="0"/>
    </xf>
    <xf numFmtId="0" fontId="5" fillId="0" borderId="4" xfId="0" applyFont="1" applyBorder="1" applyAlignment="1">
      <alignment horizontal="justify" vertical="center" wrapText="1"/>
    </xf>
    <xf numFmtId="10" fontId="5" fillId="3" borderId="4" xfId="0" applyNumberFormat="1" applyFont="1" applyFill="1" applyBorder="1" applyAlignment="1">
      <alignment horizontal="center" vertical="center" wrapText="1"/>
    </xf>
    <xf numFmtId="0" fontId="7" fillId="0" borderId="13" xfId="0" applyFont="1" applyBorder="1" applyAlignment="1">
      <alignment horizontal="center" vertical="center" wrapText="1"/>
    </xf>
    <xf numFmtId="0" fontId="5" fillId="0" borderId="33" xfId="0" applyFont="1" applyBorder="1" applyAlignment="1">
      <alignment horizontal="justify" vertical="center" wrapText="1"/>
    </xf>
    <xf numFmtId="0" fontId="10" fillId="0" borderId="4" xfId="0" applyFont="1" applyBorder="1" applyAlignment="1">
      <alignment horizontal="left" vertical="top" wrapText="1"/>
    </xf>
    <xf numFmtId="0" fontId="4" fillId="2" borderId="4" xfId="0" applyFont="1" applyFill="1" applyBorder="1" applyAlignment="1" applyProtection="1">
      <alignment horizontal="center" vertical="center" wrapText="1"/>
      <protection locked="0"/>
    </xf>
    <xf numFmtId="0" fontId="4" fillId="2" borderId="16" xfId="0" applyFont="1" applyFill="1" applyBorder="1" applyAlignment="1" applyProtection="1">
      <alignment horizontal="center" vertical="center" wrapText="1"/>
      <protection locked="0"/>
    </xf>
    <xf numFmtId="0" fontId="7" fillId="0" borderId="33"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8" xfId="0" applyFont="1" applyBorder="1" applyAlignment="1">
      <alignment horizontal="center" vertical="center" wrapText="1"/>
    </xf>
    <xf numFmtId="0" fontId="8" fillId="7" borderId="38" xfId="0" applyFont="1" applyFill="1" applyBorder="1" applyAlignment="1">
      <alignment horizontal="center" vertical="center"/>
    </xf>
    <xf numFmtId="0" fontId="14" fillId="2" borderId="4" xfId="0" applyFont="1" applyFill="1" applyBorder="1" applyAlignment="1">
      <alignment horizontal="center" vertical="center" textRotation="89" wrapText="1"/>
    </xf>
    <xf numFmtId="0" fontId="7" fillId="0" borderId="4" xfId="0" applyFont="1" applyBorder="1" applyAlignment="1">
      <alignment horizontal="justify" vertical="center" wrapText="1"/>
    </xf>
    <xf numFmtId="0" fontId="4" fillId="4" borderId="4"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11" fillId="2" borderId="4" xfId="0" applyFont="1" applyFill="1" applyBorder="1" applyAlignment="1" applyProtection="1">
      <alignment horizontal="center" vertical="center" wrapText="1"/>
      <protection locked="0"/>
    </xf>
    <xf numFmtId="0" fontId="11" fillId="2" borderId="16" xfId="0" applyFont="1" applyFill="1" applyBorder="1" applyAlignment="1" applyProtection="1">
      <alignment horizontal="center" vertical="center" wrapText="1"/>
      <protection locked="0"/>
    </xf>
    <xf numFmtId="0" fontId="7" fillId="0" borderId="36"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22" xfId="0" applyFont="1" applyBorder="1" applyAlignment="1">
      <alignment horizontal="center" vertical="center" wrapText="1"/>
    </xf>
    <xf numFmtId="0" fontId="1" fillId="0" borderId="1" xfId="0" applyFont="1" applyBorder="1" applyAlignment="1">
      <alignment horizontal="left"/>
    </xf>
    <xf numFmtId="0" fontId="1" fillId="0" borderId="2" xfId="0" applyFont="1" applyBorder="1" applyAlignment="1">
      <alignment horizontal="left"/>
    </xf>
    <xf numFmtId="0" fontId="1" fillId="0" borderId="2" xfId="0" applyFont="1" applyBorder="1" applyAlignment="1">
      <alignment horizontal="left" vertical="center"/>
    </xf>
    <xf numFmtId="0" fontId="2" fillId="0" borderId="1" xfId="0" applyFont="1" applyBorder="1" applyAlignment="1">
      <alignment horizontal="left" vertical="center"/>
    </xf>
    <xf numFmtId="0" fontId="2" fillId="0" borderId="3" xfId="0" applyFont="1" applyBorder="1" applyAlignment="1">
      <alignment horizontal="left" vertical="center"/>
    </xf>
    <xf numFmtId="0" fontId="2" fillId="0" borderId="2" xfId="0" applyFont="1" applyBorder="1" applyAlignment="1">
      <alignment horizontal="left" vertical="center"/>
    </xf>
    <xf numFmtId="0" fontId="4" fillId="0" borderId="4" xfId="0" applyFont="1" applyBorder="1" applyAlignment="1">
      <alignment horizontal="left"/>
    </xf>
    <xf numFmtId="14" fontId="1" fillId="0" borderId="1" xfId="0" applyNumberFormat="1" applyFont="1" applyBorder="1" applyAlignment="1">
      <alignment horizontal="left" vertical="center"/>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4" fillId="5" borderId="18" xfId="0" applyFont="1" applyFill="1" applyBorder="1" applyAlignment="1" applyProtection="1">
      <alignment horizontal="center" vertical="center" wrapText="1"/>
      <protection locked="0"/>
    </xf>
    <xf numFmtId="0" fontId="4" fillId="5" borderId="19" xfId="0" applyFont="1" applyFill="1" applyBorder="1" applyAlignment="1" applyProtection="1">
      <alignment horizontal="center" vertical="center" wrapText="1"/>
      <protection locked="0"/>
    </xf>
    <xf numFmtId="0" fontId="9" fillId="4" borderId="21"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8" fillId="4" borderId="14" xfId="0" applyFont="1" applyFill="1" applyBorder="1" applyAlignment="1">
      <alignment horizontal="center" vertical="center"/>
    </xf>
    <xf numFmtId="0" fontId="8" fillId="4" borderId="17" xfId="0" applyFont="1" applyFill="1" applyBorder="1" applyAlignment="1">
      <alignment horizontal="center" vertical="center"/>
    </xf>
    <xf numFmtId="0" fontId="9" fillId="5" borderId="9" xfId="0" applyFont="1" applyFill="1" applyBorder="1" applyAlignment="1">
      <alignment horizontal="center" vertical="center" wrapText="1"/>
    </xf>
    <xf numFmtId="0" fontId="9" fillId="5" borderId="26" xfId="0" applyFont="1" applyFill="1" applyBorder="1" applyAlignment="1">
      <alignment horizontal="center" vertical="center" wrapText="1"/>
    </xf>
    <xf numFmtId="0" fontId="4" fillId="5" borderId="29" xfId="0" applyFont="1" applyFill="1" applyBorder="1" applyAlignment="1" applyProtection="1">
      <alignment horizontal="center" vertical="center" wrapText="1"/>
      <protection locked="0"/>
    </xf>
    <xf numFmtId="0" fontId="4" fillId="5" borderId="30" xfId="0" applyFont="1" applyFill="1" applyBorder="1" applyAlignment="1" applyProtection="1">
      <alignment horizontal="center" vertical="center" wrapText="1"/>
      <protection locked="0"/>
    </xf>
    <xf numFmtId="0" fontId="4" fillId="2" borderId="33" xfId="0" applyFont="1" applyFill="1" applyBorder="1" applyAlignment="1" applyProtection="1">
      <alignment horizontal="center" vertical="center" wrapText="1"/>
      <protection locked="0"/>
    </xf>
    <xf numFmtId="0" fontId="4" fillId="2" borderId="44" xfId="0" applyFont="1" applyFill="1" applyBorder="1" applyAlignment="1" applyProtection="1">
      <alignment horizontal="center" vertical="center" wrapText="1"/>
      <protection locked="0"/>
    </xf>
    <xf numFmtId="0" fontId="4" fillId="2" borderId="13" xfId="0" applyFont="1" applyFill="1" applyBorder="1" applyAlignment="1" applyProtection="1">
      <alignment horizontal="center" vertical="center" wrapText="1"/>
      <protection locked="0"/>
    </xf>
    <xf numFmtId="0" fontId="4" fillId="2" borderId="15" xfId="0" applyFont="1" applyFill="1" applyBorder="1" applyAlignment="1" applyProtection="1">
      <alignment horizontal="center" vertical="center" wrapText="1"/>
      <protection locked="0"/>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1" fillId="4" borderId="13" xfId="0" applyFont="1" applyFill="1" applyBorder="1" applyAlignment="1">
      <alignment horizontal="center" vertical="center" wrapText="1"/>
    </xf>
    <xf numFmtId="0" fontId="11" fillId="4" borderId="15" xfId="0" applyFont="1" applyFill="1" applyBorder="1" applyAlignment="1">
      <alignment horizontal="center" vertical="center" wrapText="1"/>
    </xf>
    <xf numFmtId="0" fontId="5" fillId="0" borderId="31" xfId="0" applyFont="1" applyBorder="1" applyAlignment="1">
      <alignment horizontal="justify" vertical="center" wrapText="1"/>
    </xf>
    <xf numFmtId="0" fontId="5" fillId="0" borderId="32" xfId="0" applyFont="1" applyBorder="1" applyAlignment="1">
      <alignment horizontal="justify" vertical="center"/>
    </xf>
    <xf numFmtId="0" fontId="5" fillId="0" borderId="8" xfId="0" applyFont="1" applyBorder="1" applyAlignment="1">
      <alignment horizontal="justify" vertical="center"/>
    </xf>
    <xf numFmtId="0" fontId="5" fillId="0" borderId="31"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33" xfId="0" applyFont="1" applyBorder="1" applyAlignment="1">
      <alignment horizontal="center" vertical="center" wrapText="1"/>
    </xf>
    <xf numFmtId="0" fontId="6" fillId="0" borderId="0" xfId="0" applyFont="1" applyAlignment="1">
      <alignment horizontal="right" vertical="center" wrapText="1"/>
    </xf>
    <xf numFmtId="0" fontId="14" fillId="0" borderId="0" xfId="0" applyFont="1" applyAlignment="1">
      <alignment horizontal="right" vertical="center" wrapText="1"/>
    </xf>
    <xf numFmtId="0" fontId="6" fillId="0" borderId="4" xfId="0" applyFont="1" applyBorder="1" applyAlignment="1">
      <alignment horizontal="justify" vertical="center" wrapText="1"/>
    </xf>
    <xf numFmtId="0" fontId="5" fillId="0" borderId="22" xfId="0" applyFont="1" applyBorder="1" applyAlignment="1">
      <alignment horizontal="justify" vertical="center" wrapText="1"/>
    </xf>
    <xf numFmtId="0" fontId="7" fillId="0" borderId="13" xfId="0" applyFont="1" applyBorder="1" applyAlignment="1">
      <alignment horizontal="justify" vertical="center" wrapText="1"/>
    </xf>
    <xf numFmtId="0" fontId="17" fillId="0" borderId="32" xfId="0" applyFont="1" applyBorder="1" applyAlignment="1">
      <alignment horizontal="center" vertical="center" wrapText="1"/>
    </xf>
    <xf numFmtId="0" fontId="17" fillId="0" borderId="8" xfId="0" applyFont="1" applyBorder="1" applyAlignment="1">
      <alignment horizontal="center" vertical="center" wrapText="1"/>
    </xf>
    <xf numFmtId="0" fontId="8" fillId="3" borderId="5"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34" xfId="0" applyFont="1" applyFill="1" applyBorder="1" applyAlignment="1">
      <alignment horizontal="center" vertical="center" wrapText="1"/>
    </xf>
    <xf numFmtId="0" fontId="8" fillId="3" borderId="35" xfId="0" applyFont="1" applyFill="1" applyBorder="1" applyAlignment="1">
      <alignment horizontal="center" vertical="center" wrapText="1"/>
    </xf>
    <xf numFmtId="0" fontId="8" fillId="3" borderId="28" xfId="0" applyFont="1" applyFill="1" applyBorder="1" applyAlignment="1">
      <alignment horizontal="center" vertical="center" wrapText="1"/>
    </xf>
    <xf numFmtId="0" fontId="8" fillId="0" borderId="4" xfId="0" applyFont="1" applyBorder="1" applyAlignment="1">
      <alignment horizontal="center" vertical="center"/>
    </xf>
    <xf numFmtId="0" fontId="0" fillId="0" borderId="0" xfId="0" applyAlignment="1">
      <alignment horizontal="center"/>
    </xf>
    <xf numFmtId="0" fontId="13" fillId="9" borderId="41" xfId="1" applyFont="1" applyFill="1" applyBorder="1" applyAlignment="1">
      <alignment horizontal="center" vertical="center" wrapText="1"/>
    </xf>
    <xf numFmtId="0" fontId="13" fillId="9" borderId="38" xfId="1" applyFont="1" applyFill="1" applyBorder="1" applyAlignment="1">
      <alignment horizontal="center" vertical="center" wrapText="1"/>
    </xf>
    <xf numFmtId="0" fontId="8" fillId="9" borderId="4" xfId="1" applyFont="1" applyFill="1" applyBorder="1" applyAlignment="1">
      <alignment horizontal="center" vertical="center" wrapText="1"/>
    </xf>
    <xf numFmtId="14" fontId="5" fillId="0" borderId="4" xfId="0" applyNumberFormat="1" applyFont="1" applyBorder="1" applyAlignment="1">
      <alignment vertical="center" wrapText="1"/>
    </xf>
    <xf numFmtId="0" fontId="13" fillId="9" borderId="33" xfId="1" applyFont="1" applyFill="1" applyBorder="1" applyAlignment="1">
      <alignment horizontal="center" vertical="center"/>
    </xf>
    <xf numFmtId="0" fontId="13" fillId="9" borderId="32" xfId="1" applyFont="1" applyFill="1" applyBorder="1" applyAlignment="1">
      <alignment horizontal="center" vertical="center"/>
    </xf>
    <xf numFmtId="0" fontId="8" fillId="9" borderId="6" xfId="1" applyFont="1" applyFill="1" applyBorder="1" applyAlignment="1">
      <alignment horizontal="center" vertical="center"/>
    </xf>
    <xf numFmtId="0" fontId="8" fillId="9" borderId="7" xfId="1" applyFont="1" applyFill="1" applyBorder="1" applyAlignment="1">
      <alignment horizontal="center" vertical="center"/>
    </xf>
    <xf numFmtId="0" fontId="8" fillId="9" borderId="0" xfId="1" applyFont="1" applyFill="1" applyAlignment="1">
      <alignment horizontal="center" vertical="center"/>
    </xf>
    <xf numFmtId="0" fontId="8" fillId="9" borderId="43" xfId="1" applyFont="1" applyFill="1" applyBorder="1" applyAlignment="1">
      <alignment horizontal="center" vertical="center"/>
    </xf>
    <xf numFmtId="0" fontId="8" fillId="9" borderId="28" xfId="1" applyFont="1" applyFill="1" applyBorder="1" applyAlignment="1">
      <alignment horizontal="center" vertical="center"/>
    </xf>
    <xf numFmtId="0" fontId="8" fillId="9" borderId="35" xfId="1" applyFont="1" applyFill="1" applyBorder="1" applyAlignment="1">
      <alignment horizontal="center" vertical="center"/>
    </xf>
    <xf numFmtId="0" fontId="13" fillId="9" borderId="40" xfId="1" applyFont="1" applyFill="1" applyBorder="1" applyAlignment="1">
      <alignment horizontal="center" vertical="center" wrapText="1"/>
    </xf>
    <xf numFmtId="0" fontId="13" fillId="9" borderId="42" xfId="1" applyFont="1" applyFill="1" applyBorder="1" applyAlignment="1">
      <alignment horizontal="center" vertical="center" wrapText="1"/>
    </xf>
    <xf numFmtId="0" fontId="14" fillId="0" borderId="4" xfId="0" applyFont="1" applyBorder="1" applyAlignment="1">
      <alignment horizontal="center" vertical="center" wrapText="1"/>
    </xf>
    <xf numFmtId="0" fontId="13" fillId="8" borderId="21" xfId="1" applyFont="1" applyFill="1" applyBorder="1" applyAlignment="1">
      <alignment horizontal="center" vertical="center"/>
    </xf>
    <xf numFmtId="0" fontId="13" fillId="8" borderId="39" xfId="1" applyFont="1" applyFill="1" applyBorder="1" applyAlignment="1">
      <alignment horizontal="center" vertical="center"/>
    </xf>
    <xf numFmtId="0" fontId="13" fillId="8" borderId="11" xfId="1" applyFont="1" applyFill="1" applyBorder="1" applyAlignment="1">
      <alignment horizontal="center" vertical="center"/>
    </xf>
    <xf numFmtId="0" fontId="13" fillId="8" borderId="12" xfId="1" applyFont="1" applyFill="1" applyBorder="1" applyAlignment="1">
      <alignment horizontal="center" vertical="center"/>
    </xf>
    <xf numFmtId="0" fontId="13" fillId="9" borderId="36" xfId="1" applyFont="1" applyFill="1" applyBorder="1" applyAlignment="1">
      <alignment horizontal="center" vertical="center"/>
    </xf>
    <xf numFmtId="0" fontId="13" fillId="9" borderId="37" xfId="1" applyFont="1" applyFill="1" applyBorder="1" applyAlignment="1">
      <alignment horizontal="center" vertical="center"/>
    </xf>
    <xf numFmtId="0" fontId="13" fillId="9" borderId="4" xfId="1" applyFont="1" applyFill="1" applyBorder="1" applyAlignment="1">
      <alignment horizontal="center" vertical="center" wrapText="1"/>
    </xf>
    <xf numFmtId="0" fontId="13" fillId="9" borderId="33" xfId="1" applyFont="1" applyFill="1" applyBorder="1" applyAlignment="1">
      <alignment horizontal="center" vertical="center" wrapText="1"/>
    </xf>
  </cellXfs>
  <cellStyles count="2">
    <cellStyle name="Normal" xfId="0" builtinId="0"/>
    <cellStyle name="Normal 2" xfId="1" xr:uid="{00000000-0005-0000-0000-000001000000}"/>
  </cellStyles>
  <dxfs count="8">
    <dxf>
      <font>
        <color rgb="FF9C0006"/>
      </font>
      <fill>
        <patternFill>
          <bgColor rgb="FFFFC7CE"/>
        </patternFill>
      </fill>
    </dxf>
    <dxf>
      <font>
        <color rgb="FF9C0006"/>
      </font>
      <fill>
        <patternFill>
          <bgColor rgb="FFFFC7CE"/>
        </patternFill>
      </fill>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ill>
        <patternFill patternType="solid">
          <fgColor indexed="64"/>
          <bgColor rgb="FF92D050"/>
        </patternFill>
      </fill>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4:D7" totalsRowShown="0" headerRowDxfId="7" headerRowBorderDxfId="6" tableBorderDxfId="5" totalsRowBorderDxfId="4">
  <autoFilter ref="C4:D7" xr:uid="{00000000-0009-0000-0100-000002000000}"/>
  <tableColumns count="2">
    <tableColumn id="1" xr3:uid="{00000000-0010-0000-0000-000001000000}" name="CONCEPTO " dataDxfId="3"/>
    <tableColumn id="2" xr3:uid="{00000000-0010-0000-0000-000002000000}" name="TOTALES CONTRATOS POR VIGENCIA" dataDxfId="2"/>
  </tableColumns>
  <tableStyleInfo name="TableStyleLight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U121"/>
  <sheetViews>
    <sheetView showGridLines="0" tabSelected="1" zoomScale="80" zoomScaleNormal="80" zoomScalePageLayoutView="55" workbookViewId="0">
      <pane xSplit="11" ySplit="10" topLeftCell="L11" activePane="bottomRight" state="frozen"/>
      <selection pane="topRight" activeCell="L1" sqref="L1"/>
      <selection pane="bottomLeft" activeCell="A11" sqref="A11"/>
      <selection pane="bottomRight" activeCell="L9" sqref="L9:L10"/>
    </sheetView>
  </sheetViews>
  <sheetFormatPr baseColWidth="10" defaultColWidth="10.7109375" defaultRowHeight="15" x14ac:dyDescent="0.25"/>
  <cols>
    <col min="2" max="2" width="31.85546875" customWidth="1"/>
    <col min="3" max="3" width="11.85546875" customWidth="1"/>
    <col min="4" max="4" width="12.85546875" customWidth="1"/>
    <col min="5" max="5" width="10.7109375" style="69"/>
    <col min="6" max="6" width="46.140625" customWidth="1"/>
    <col min="7" max="7" width="11.85546875" style="69" customWidth="1"/>
    <col min="8" max="8" width="15.7109375" style="69" customWidth="1"/>
    <col min="9" max="10" width="14.85546875" style="69" customWidth="1"/>
    <col min="11" max="11" width="24.85546875" customWidth="1"/>
    <col min="12" max="12" width="15.85546875" customWidth="1"/>
    <col min="13" max="13" width="52" customWidth="1"/>
    <col min="14" max="14" width="21.85546875" style="96" customWidth="1"/>
    <col min="15" max="15" width="22.42578125" style="96" customWidth="1"/>
    <col min="16" max="16" width="69.5703125" style="96" customWidth="1"/>
    <col min="17" max="17" width="17" customWidth="1"/>
    <col min="20" max="20" width="20.140625" customWidth="1"/>
    <col min="21" max="21" width="34.42578125" customWidth="1"/>
  </cols>
  <sheetData>
    <row r="3" spans="1:21" x14ac:dyDescent="0.25">
      <c r="A3" s="157" t="s">
        <v>0</v>
      </c>
      <c r="B3" s="158"/>
      <c r="C3" s="127" t="s">
        <v>1</v>
      </c>
      <c r="D3" s="128"/>
      <c r="E3" s="128"/>
      <c r="F3" s="128"/>
      <c r="G3" s="128"/>
      <c r="H3" s="128"/>
      <c r="I3" s="159"/>
      <c r="J3" s="82" t="s">
        <v>2</v>
      </c>
      <c r="K3" s="160" t="s">
        <v>296</v>
      </c>
      <c r="L3" s="161"/>
      <c r="M3" s="161"/>
      <c r="N3" s="161"/>
      <c r="O3" s="161"/>
      <c r="P3" s="161"/>
      <c r="Q3" s="161"/>
      <c r="R3" s="161"/>
      <c r="S3" s="161"/>
      <c r="T3" s="162"/>
    </row>
    <row r="4" spans="1:21" x14ac:dyDescent="0.25">
      <c r="A4" s="163" t="s">
        <v>3</v>
      </c>
      <c r="B4" s="163"/>
      <c r="C4" s="127" t="s">
        <v>451</v>
      </c>
      <c r="D4" s="128"/>
      <c r="E4" s="128"/>
      <c r="F4" s="128"/>
      <c r="G4" s="128"/>
      <c r="H4" s="128"/>
      <c r="I4" s="159"/>
      <c r="J4" s="127" t="s">
        <v>4</v>
      </c>
      <c r="K4" s="159"/>
      <c r="L4" s="164">
        <v>45587</v>
      </c>
      <c r="M4" s="128"/>
      <c r="N4" s="128"/>
      <c r="O4" s="128"/>
      <c r="P4" s="128"/>
      <c r="Q4" s="128"/>
      <c r="R4" s="128"/>
      <c r="S4" s="128"/>
      <c r="T4" s="159"/>
    </row>
    <row r="5" spans="1:21" x14ac:dyDescent="0.25">
      <c r="A5" s="163" t="s">
        <v>5</v>
      </c>
      <c r="B5" s="163"/>
      <c r="C5" s="165" t="s">
        <v>449</v>
      </c>
      <c r="D5" s="166"/>
      <c r="E5" s="166"/>
      <c r="F5" s="166"/>
      <c r="G5" s="166"/>
      <c r="H5" s="166"/>
      <c r="I5" s="167"/>
      <c r="J5" s="165" t="s">
        <v>6</v>
      </c>
      <c r="K5" s="167"/>
      <c r="L5" s="164">
        <v>46374</v>
      </c>
      <c r="M5" s="128"/>
      <c r="N5" s="128"/>
      <c r="O5" s="128"/>
      <c r="P5" s="128"/>
      <c r="Q5" s="128"/>
      <c r="R5" s="128"/>
      <c r="S5" s="128"/>
      <c r="T5" s="159"/>
    </row>
    <row r="6" spans="1:21" x14ac:dyDescent="0.25">
      <c r="A6" s="163" t="s">
        <v>7</v>
      </c>
      <c r="B6" s="163"/>
      <c r="C6" s="127" t="s">
        <v>450</v>
      </c>
      <c r="D6" s="128"/>
      <c r="E6" s="128"/>
      <c r="F6" s="128"/>
      <c r="G6" s="12"/>
      <c r="H6" s="12"/>
      <c r="I6" s="12"/>
      <c r="J6" s="12"/>
      <c r="K6" s="9"/>
      <c r="L6" s="12"/>
      <c r="M6" s="12"/>
      <c r="N6" s="12"/>
      <c r="O6" s="12"/>
      <c r="P6" s="12"/>
      <c r="Q6" s="12"/>
      <c r="R6" s="12"/>
      <c r="S6" s="12"/>
      <c r="T6" s="68"/>
    </row>
    <row r="7" spans="1:21" ht="15.75" thickBot="1" x14ac:dyDescent="0.3">
      <c r="A7" s="139" t="s">
        <v>8</v>
      </c>
      <c r="B7" s="139"/>
      <c r="C7" s="187" t="s">
        <v>452</v>
      </c>
      <c r="D7" s="188"/>
      <c r="E7" s="188"/>
      <c r="F7" s="188"/>
      <c r="G7" s="188"/>
      <c r="H7" s="188"/>
      <c r="I7" s="188"/>
      <c r="J7" s="188"/>
      <c r="K7" s="188"/>
      <c r="L7" s="188"/>
      <c r="M7" s="188"/>
      <c r="N7" s="188"/>
      <c r="O7" s="188"/>
      <c r="P7" s="188"/>
      <c r="Q7" s="188"/>
      <c r="R7" s="188"/>
      <c r="S7" s="188"/>
      <c r="T7" s="189"/>
    </row>
    <row r="8" spans="1:21" ht="15.75" x14ac:dyDescent="0.25">
      <c r="A8" s="173" t="s">
        <v>9</v>
      </c>
      <c r="B8" s="174"/>
      <c r="C8" s="175"/>
      <c r="D8" s="175"/>
      <c r="E8" s="175"/>
      <c r="F8" s="175"/>
      <c r="G8" s="175"/>
      <c r="H8" s="175"/>
      <c r="I8" s="175"/>
      <c r="J8" s="175"/>
      <c r="K8" s="175"/>
      <c r="L8" s="175"/>
      <c r="M8" s="175"/>
      <c r="N8" s="175"/>
      <c r="O8" s="176"/>
      <c r="P8" s="179" t="s">
        <v>10</v>
      </c>
      <c r="Q8" s="180"/>
      <c r="R8" s="170" t="s">
        <v>11</v>
      </c>
      <c r="S8" s="171"/>
      <c r="T8" s="172"/>
      <c r="U8" s="145" t="s">
        <v>12</v>
      </c>
    </row>
    <row r="9" spans="1:21" x14ac:dyDescent="0.25">
      <c r="A9" s="185" t="s">
        <v>13</v>
      </c>
      <c r="B9" s="140" t="s">
        <v>14</v>
      </c>
      <c r="C9" s="140" t="s">
        <v>15</v>
      </c>
      <c r="D9" s="140" t="s">
        <v>16</v>
      </c>
      <c r="E9" s="140" t="s">
        <v>17</v>
      </c>
      <c r="F9" s="140" t="s">
        <v>18</v>
      </c>
      <c r="G9" s="134" t="s">
        <v>19</v>
      </c>
      <c r="H9" s="134"/>
      <c r="I9" s="140" t="s">
        <v>20</v>
      </c>
      <c r="J9" s="140" t="s">
        <v>21</v>
      </c>
      <c r="K9" s="152" t="s">
        <v>22</v>
      </c>
      <c r="L9" s="140" t="s">
        <v>23</v>
      </c>
      <c r="M9" s="183" t="s">
        <v>24</v>
      </c>
      <c r="N9" s="140" t="s">
        <v>25</v>
      </c>
      <c r="O9" s="150" t="s">
        <v>26</v>
      </c>
      <c r="P9" s="168" t="s">
        <v>27</v>
      </c>
      <c r="Q9" s="181" t="s">
        <v>28</v>
      </c>
      <c r="R9" s="190" t="s">
        <v>29</v>
      </c>
      <c r="S9" s="148" t="s">
        <v>30</v>
      </c>
      <c r="T9" s="177" t="s">
        <v>31</v>
      </c>
      <c r="U9" s="145"/>
    </row>
    <row r="10" spans="1:21" ht="37.5" customHeight="1" thickBot="1" x14ac:dyDescent="0.3">
      <c r="A10" s="186"/>
      <c r="B10" s="141"/>
      <c r="C10" s="141"/>
      <c r="D10" s="141"/>
      <c r="E10" s="141"/>
      <c r="F10" s="141"/>
      <c r="G10" s="23" t="s">
        <v>32</v>
      </c>
      <c r="H10" s="23" t="s">
        <v>33</v>
      </c>
      <c r="I10" s="141"/>
      <c r="J10" s="141"/>
      <c r="K10" s="153"/>
      <c r="L10" s="141"/>
      <c r="M10" s="184"/>
      <c r="N10" s="141"/>
      <c r="O10" s="151"/>
      <c r="P10" s="169"/>
      <c r="Q10" s="182"/>
      <c r="R10" s="191"/>
      <c r="S10" s="149"/>
      <c r="T10" s="178"/>
      <c r="U10" s="145"/>
    </row>
    <row r="11" spans="1:21" s="96" customFormat="1" ht="63.75" x14ac:dyDescent="0.25">
      <c r="A11" s="120">
        <v>1</v>
      </c>
      <c r="B11" s="192" t="s">
        <v>455</v>
      </c>
      <c r="C11" s="126" t="s">
        <v>313</v>
      </c>
      <c r="D11" s="195" t="s">
        <v>320</v>
      </c>
      <c r="E11" s="10" t="s">
        <v>35</v>
      </c>
      <c r="F11" s="91" t="s">
        <v>319</v>
      </c>
      <c r="G11" s="58">
        <v>45631</v>
      </c>
      <c r="H11" s="58">
        <v>45838</v>
      </c>
      <c r="I11" s="54">
        <f t="shared" ref="I11:I105" si="0">(G11-H11)/7</f>
        <v>-29.571428571428573</v>
      </c>
      <c r="J11" s="14">
        <v>0.25</v>
      </c>
      <c r="K11" s="55" t="s">
        <v>34</v>
      </c>
      <c r="L11" s="114">
        <f>AVERAGE(J11:J13)</f>
        <v>8.3333333333333329E-2</v>
      </c>
      <c r="M11" s="91" t="s">
        <v>456</v>
      </c>
      <c r="N11" s="56" t="s">
        <v>36</v>
      </c>
      <c r="O11" s="104" t="s">
        <v>351</v>
      </c>
      <c r="P11" s="71" t="s">
        <v>415</v>
      </c>
      <c r="Q11" s="95" t="s">
        <v>391</v>
      </c>
      <c r="R11" s="56"/>
      <c r="S11" s="56"/>
      <c r="T11" s="73"/>
      <c r="U11" s="102"/>
    </row>
    <row r="12" spans="1:21" s="96" customFormat="1" ht="102.75" customHeight="1" x14ac:dyDescent="0.25">
      <c r="A12" s="120"/>
      <c r="B12" s="193"/>
      <c r="C12" s="126"/>
      <c r="D12" s="196"/>
      <c r="E12" s="10" t="s">
        <v>37</v>
      </c>
      <c r="F12" s="91" t="s">
        <v>457</v>
      </c>
      <c r="G12" s="58">
        <v>45672</v>
      </c>
      <c r="H12" s="58">
        <v>45807</v>
      </c>
      <c r="I12" s="54">
        <f t="shared" si="0"/>
        <v>-19.285714285714285</v>
      </c>
      <c r="J12" s="14">
        <v>0</v>
      </c>
      <c r="K12" s="55" t="s">
        <v>38</v>
      </c>
      <c r="L12" s="136"/>
      <c r="M12" s="91" t="s">
        <v>390</v>
      </c>
      <c r="N12" s="56" t="s">
        <v>39</v>
      </c>
      <c r="O12" s="104" t="s">
        <v>350</v>
      </c>
      <c r="P12" s="71" t="s">
        <v>405</v>
      </c>
      <c r="Q12" s="95" t="s">
        <v>391</v>
      </c>
      <c r="R12" s="72"/>
      <c r="S12" s="56"/>
      <c r="T12" s="73"/>
      <c r="U12" s="102"/>
    </row>
    <row r="13" spans="1:21" s="96" customFormat="1" ht="38.25" x14ac:dyDescent="0.25">
      <c r="A13" s="137"/>
      <c r="B13" s="194"/>
      <c r="C13" s="146"/>
      <c r="D13" s="197"/>
      <c r="E13" s="10" t="s">
        <v>40</v>
      </c>
      <c r="F13" s="91" t="s">
        <v>458</v>
      </c>
      <c r="G13" s="58">
        <v>45809</v>
      </c>
      <c r="H13" s="58">
        <v>46021</v>
      </c>
      <c r="I13" s="54">
        <f t="shared" si="0"/>
        <v>-30.285714285714285</v>
      </c>
      <c r="J13" s="14">
        <v>0</v>
      </c>
      <c r="K13" s="64" t="s">
        <v>459</v>
      </c>
      <c r="L13" s="136"/>
      <c r="M13" s="91" t="s">
        <v>390</v>
      </c>
      <c r="N13" s="57" t="s">
        <v>39</v>
      </c>
      <c r="O13" s="99" t="s">
        <v>350</v>
      </c>
      <c r="P13" s="77" t="s">
        <v>392</v>
      </c>
      <c r="Q13" s="95" t="s">
        <v>391</v>
      </c>
      <c r="R13" s="76"/>
      <c r="S13" s="57"/>
      <c r="T13" s="78"/>
      <c r="U13" s="102"/>
    </row>
    <row r="14" spans="1:21" s="96" customFormat="1" ht="140.25" x14ac:dyDescent="0.25">
      <c r="A14" s="120">
        <v>2</v>
      </c>
      <c r="B14" s="123" t="s">
        <v>321</v>
      </c>
      <c r="C14" s="126" t="s">
        <v>41</v>
      </c>
      <c r="D14" s="130" t="s">
        <v>339</v>
      </c>
      <c r="E14" s="10" t="s">
        <v>42</v>
      </c>
      <c r="F14" s="91" t="s">
        <v>43</v>
      </c>
      <c r="G14" s="58">
        <v>45672</v>
      </c>
      <c r="H14" s="58">
        <v>45792</v>
      </c>
      <c r="I14" s="54">
        <f t="shared" si="0"/>
        <v>-17.142857142857142</v>
      </c>
      <c r="J14" s="89">
        <v>1</v>
      </c>
      <c r="K14" s="55" t="s">
        <v>44</v>
      </c>
      <c r="L14" s="114">
        <f>AVERAGE(J14:J17)</f>
        <v>0.25</v>
      </c>
      <c r="M14" s="91" t="s">
        <v>345</v>
      </c>
      <c r="N14" s="57" t="s">
        <v>39</v>
      </c>
      <c r="O14" s="104" t="s">
        <v>352</v>
      </c>
      <c r="P14" s="71" t="s">
        <v>460</v>
      </c>
      <c r="Q14" s="95" t="s">
        <v>391</v>
      </c>
      <c r="R14" s="72"/>
      <c r="S14" s="56"/>
      <c r="T14" s="73"/>
      <c r="U14" s="102"/>
    </row>
    <row r="15" spans="1:21" s="96" customFormat="1" ht="51" x14ac:dyDescent="0.25">
      <c r="A15" s="137"/>
      <c r="B15" s="135"/>
      <c r="C15" s="146"/>
      <c r="D15" s="135"/>
      <c r="E15" s="10" t="s">
        <v>45</v>
      </c>
      <c r="F15" s="92" t="s">
        <v>46</v>
      </c>
      <c r="G15" s="60">
        <v>45809</v>
      </c>
      <c r="H15" s="60">
        <v>46371</v>
      </c>
      <c r="I15" s="54">
        <f t="shared" si="0"/>
        <v>-80.285714285714292</v>
      </c>
      <c r="J15" s="14">
        <v>0</v>
      </c>
      <c r="K15" s="64" t="s">
        <v>47</v>
      </c>
      <c r="L15" s="136"/>
      <c r="M15" s="91" t="s">
        <v>390</v>
      </c>
      <c r="N15" s="57" t="s">
        <v>39</v>
      </c>
      <c r="O15" s="99" t="s">
        <v>350</v>
      </c>
      <c r="P15" s="77" t="s">
        <v>392</v>
      </c>
      <c r="Q15" s="95" t="s">
        <v>391</v>
      </c>
      <c r="R15" s="76"/>
      <c r="S15" s="57"/>
      <c r="T15" s="78"/>
      <c r="U15" s="102"/>
    </row>
    <row r="16" spans="1:21" s="96" customFormat="1" ht="38.25" x14ac:dyDescent="0.25">
      <c r="A16" s="137"/>
      <c r="B16" s="135"/>
      <c r="C16" s="146"/>
      <c r="D16" s="135"/>
      <c r="E16" s="10" t="s">
        <v>48</v>
      </c>
      <c r="F16" s="92" t="s">
        <v>49</v>
      </c>
      <c r="G16" s="62">
        <v>45962</v>
      </c>
      <c r="H16" s="60">
        <v>46081</v>
      </c>
      <c r="I16" s="54">
        <f t="shared" si="0"/>
        <v>-17</v>
      </c>
      <c r="J16" s="14">
        <v>0</v>
      </c>
      <c r="K16" s="64" t="s">
        <v>50</v>
      </c>
      <c r="L16" s="136"/>
      <c r="M16" s="91" t="s">
        <v>390</v>
      </c>
      <c r="N16" s="57" t="s">
        <v>39</v>
      </c>
      <c r="O16" s="99" t="s">
        <v>350</v>
      </c>
      <c r="P16" s="77" t="s">
        <v>393</v>
      </c>
      <c r="Q16" s="95" t="s">
        <v>391</v>
      </c>
      <c r="R16" s="76"/>
      <c r="S16" s="57"/>
      <c r="T16" s="78"/>
      <c r="U16" s="102"/>
    </row>
    <row r="17" spans="1:21" s="96" customFormat="1" ht="38.25" x14ac:dyDescent="0.25">
      <c r="A17" s="137"/>
      <c r="B17" s="135"/>
      <c r="C17" s="146"/>
      <c r="D17" s="135"/>
      <c r="E17" s="10" t="s">
        <v>51</v>
      </c>
      <c r="F17" s="92" t="s">
        <v>52</v>
      </c>
      <c r="G17" s="60">
        <v>46083</v>
      </c>
      <c r="H17" s="60">
        <v>46171</v>
      </c>
      <c r="I17" s="54">
        <f t="shared" si="0"/>
        <v>-12.571428571428571</v>
      </c>
      <c r="J17" s="14">
        <v>0</v>
      </c>
      <c r="K17" s="64" t="s">
        <v>459</v>
      </c>
      <c r="L17" s="136"/>
      <c r="M17" s="91" t="s">
        <v>390</v>
      </c>
      <c r="N17" s="57" t="s">
        <v>39</v>
      </c>
      <c r="O17" s="99" t="s">
        <v>350</v>
      </c>
      <c r="P17" s="77" t="s">
        <v>394</v>
      </c>
      <c r="Q17" s="95" t="s">
        <v>391</v>
      </c>
      <c r="R17" s="76"/>
      <c r="S17" s="57"/>
      <c r="T17" s="78"/>
      <c r="U17" s="102"/>
    </row>
    <row r="18" spans="1:21" s="96" customFormat="1" ht="38.25" x14ac:dyDescent="0.25">
      <c r="A18" s="118">
        <v>3</v>
      </c>
      <c r="B18" s="121" t="s">
        <v>336</v>
      </c>
      <c r="C18" s="126" t="s">
        <v>53</v>
      </c>
      <c r="D18" s="130" t="s">
        <v>54</v>
      </c>
      <c r="E18" s="10" t="s">
        <v>42</v>
      </c>
      <c r="F18" s="91" t="s">
        <v>55</v>
      </c>
      <c r="G18" s="58">
        <v>45627</v>
      </c>
      <c r="H18" s="58">
        <v>45716</v>
      </c>
      <c r="I18" s="54">
        <f t="shared" si="0"/>
        <v>-12.714285714285714</v>
      </c>
      <c r="J18" s="14">
        <v>1</v>
      </c>
      <c r="K18" s="55" t="s">
        <v>56</v>
      </c>
      <c r="L18" s="114">
        <f>AVERAGE(J18:J22)</f>
        <v>0.33999999999999997</v>
      </c>
      <c r="M18" s="91" t="s">
        <v>448</v>
      </c>
      <c r="N18" s="57" t="s">
        <v>39</v>
      </c>
      <c r="O18" s="104" t="s">
        <v>346</v>
      </c>
      <c r="P18" s="71" t="s">
        <v>409</v>
      </c>
      <c r="Q18" s="95" t="s">
        <v>391</v>
      </c>
      <c r="R18" s="72"/>
      <c r="S18" s="56"/>
      <c r="T18" s="73"/>
      <c r="U18" s="102"/>
    </row>
    <row r="19" spans="1:21" s="96" customFormat="1" ht="95.25" customHeight="1" x14ac:dyDescent="0.25">
      <c r="A19" s="119"/>
      <c r="B19" s="122"/>
      <c r="C19" s="146"/>
      <c r="D19" s="135"/>
      <c r="E19" s="10" t="s">
        <v>45</v>
      </c>
      <c r="F19" s="92" t="s">
        <v>57</v>
      </c>
      <c r="G19" s="60">
        <v>45717</v>
      </c>
      <c r="H19" s="109">
        <v>45747</v>
      </c>
      <c r="I19" s="54">
        <f t="shared" si="0"/>
        <v>-4.2857142857142856</v>
      </c>
      <c r="J19" s="108">
        <v>0.5</v>
      </c>
      <c r="K19" s="64" t="s">
        <v>58</v>
      </c>
      <c r="L19" s="136"/>
      <c r="M19" s="56" t="s">
        <v>447</v>
      </c>
      <c r="N19" s="57" t="s">
        <v>36</v>
      </c>
      <c r="O19" s="99" t="s">
        <v>453</v>
      </c>
      <c r="P19" s="77" t="s">
        <v>506</v>
      </c>
      <c r="Q19" s="95" t="s">
        <v>391</v>
      </c>
      <c r="R19" s="76"/>
      <c r="S19" s="57"/>
      <c r="T19" s="78"/>
      <c r="U19" s="102"/>
    </row>
    <row r="20" spans="1:21" s="96" customFormat="1" ht="38.25" x14ac:dyDescent="0.25">
      <c r="A20" s="119"/>
      <c r="B20" s="122"/>
      <c r="C20" s="146"/>
      <c r="D20" s="135"/>
      <c r="E20" s="10" t="s">
        <v>48</v>
      </c>
      <c r="F20" s="92" t="s">
        <v>59</v>
      </c>
      <c r="G20" s="60">
        <v>45748</v>
      </c>
      <c r="H20" s="60">
        <v>46021</v>
      </c>
      <c r="I20" s="54">
        <f>(G20-H20)/7</f>
        <v>-39</v>
      </c>
      <c r="J20" s="14">
        <v>0</v>
      </c>
      <c r="K20" s="64" t="s">
        <v>60</v>
      </c>
      <c r="L20" s="136"/>
      <c r="M20" s="91" t="s">
        <v>390</v>
      </c>
      <c r="N20" s="57" t="s">
        <v>39</v>
      </c>
      <c r="O20" s="99" t="s">
        <v>350</v>
      </c>
      <c r="P20" s="77" t="s">
        <v>395</v>
      </c>
      <c r="Q20" s="95" t="s">
        <v>391</v>
      </c>
      <c r="R20" s="76"/>
      <c r="S20" s="57"/>
      <c r="T20" s="78"/>
      <c r="U20" s="102"/>
    </row>
    <row r="21" spans="1:21" s="96" customFormat="1" ht="38.25" x14ac:dyDescent="0.25">
      <c r="A21" s="119"/>
      <c r="B21" s="122"/>
      <c r="C21" s="146"/>
      <c r="D21" s="135"/>
      <c r="E21" s="10" t="s">
        <v>51</v>
      </c>
      <c r="F21" s="92" t="s">
        <v>337</v>
      </c>
      <c r="G21" s="60">
        <v>45748</v>
      </c>
      <c r="H21" s="60">
        <v>46021</v>
      </c>
      <c r="I21" s="54">
        <f>(G21-H21)/7</f>
        <v>-39</v>
      </c>
      <c r="J21" s="14">
        <v>0</v>
      </c>
      <c r="K21" s="64" t="s">
        <v>338</v>
      </c>
      <c r="L21" s="136"/>
      <c r="M21" s="91" t="s">
        <v>390</v>
      </c>
      <c r="N21" s="57" t="s">
        <v>133</v>
      </c>
      <c r="O21" s="99" t="s">
        <v>350</v>
      </c>
      <c r="P21" s="77" t="s">
        <v>395</v>
      </c>
      <c r="Q21" s="95" t="s">
        <v>391</v>
      </c>
      <c r="R21" s="76"/>
      <c r="S21" s="57"/>
      <c r="T21" s="78"/>
      <c r="U21" s="102"/>
    </row>
    <row r="22" spans="1:21" s="96" customFormat="1" ht="38.25" x14ac:dyDescent="0.25">
      <c r="A22" s="120"/>
      <c r="B22" s="123"/>
      <c r="C22" s="146"/>
      <c r="D22" s="135"/>
      <c r="E22" s="10" t="s">
        <v>73</v>
      </c>
      <c r="F22" s="92" t="s">
        <v>61</v>
      </c>
      <c r="G22" s="60">
        <v>45748</v>
      </c>
      <c r="H22" s="60">
        <v>46021</v>
      </c>
      <c r="I22" s="54">
        <f t="shared" si="0"/>
        <v>-39</v>
      </c>
      <c r="J22" s="14">
        <v>0.2</v>
      </c>
      <c r="K22" s="64" t="s">
        <v>62</v>
      </c>
      <c r="L22" s="136"/>
      <c r="M22" s="90" t="s">
        <v>400</v>
      </c>
      <c r="N22" s="57" t="s">
        <v>39</v>
      </c>
      <c r="O22" s="99" t="s">
        <v>461</v>
      </c>
      <c r="P22" s="77" t="s">
        <v>414</v>
      </c>
      <c r="Q22" s="95" t="s">
        <v>391</v>
      </c>
      <c r="R22" s="57"/>
      <c r="S22" s="57"/>
      <c r="T22" s="78"/>
      <c r="U22" s="102"/>
    </row>
    <row r="23" spans="1:21" s="96" customFormat="1" ht="63.75" x14ac:dyDescent="0.25">
      <c r="A23" s="120">
        <v>4</v>
      </c>
      <c r="B23" s="130" t="s">
        <v>396</v>
      </c>
      <c r="C23" s="126" t="s">
        <v>63</v>
      </c>
      <c r="D23" s="130" t="s">
        <v>462</v>
      </c>
      <c r="E23" s="10" t="s">
        <v>42</v>
      </c>
      <c r="F23" s="91" t="s">
        <v>463</v>
      </c>
      <c r="G23" s="58">
        <v>45659</v>
      </c>
      <c r="H23" s="58">
        <v>45777</v>
      </c>
      <c r="I23" s="54">
        <f t="shared" si="0"/>
        <v>-16.857142857142858</v>
      </c>
      <c r="J23" s="14">
        <v>0</v>
      </c>
      <c r="K23" s="55" t="s">
        <v>64</v>
      </c>
      <c r="L23" s="114">
        <f>AVERAGE(J23:J25)</f>
        <v>0.66666666666666663</v>
      </c>
      <c r="M23" s="91" t="s">
        <v>390</v>
      </c>
      <c r="N23" s="57" t="s">
        <v>39</v>
      </c>
      <c r="O23" s="104" t="s">
        <v>350</v>
      </c>
      <c r="P23" s="71" t="s">
        <v>404</v>
      </c>
      <c r="Q23" s="95" t="s">
        <v>391</v>
      </c>
      <c r="R23" s="72"/>
      <c r="S23" s="56"/>
      <c r="T23" s="73"/>
      <c r="U23" s="102"/>
    </row>
    <row r="24" spans="1:21" s="96" customFormat="1" ht="76.5" x14ac:dyDescent="0.25">
      <c r="A24" s="120"/>
      <c r="B24" s="130"/>
      <c r="C24" s="126"/>
      <c r="D24" s="130"/>
      <c r="E24" s="10" t="s">
        <v>45</v>
      </c>
      <c r="F24" s="91" t="s">
        <v>65</v>
      </c>
      <c r="G24" s="58">
        <v>45717</v>
      </c>
      <c r="H24" s="58">
        <v>45807</v>
      </c>
      <c r="I24" s="54">
        <f t="shared" si="0"/>
        <v>-12.857142857142858</v>
      </c>
      <c r="J24" s="14">
        <v>1</v>
      </c>
      <c r="K24" s="55" t="s">
        <v>66</v>
      </c>
      <c r="L24" s="114"/>
      <c r="M24" s="91" t="s">
        <v>347</v>
      </c>
      <c r="N24" s="57" t="s">
        <v>39</v>
      </c>
      <c r="O24" s="104" t="s">
        <v>348</v>
      </c>
      <c r="P24" s="71" t="s">
        <v>413</v>
      </c>
      <c r="Q24" s="95" t="s">
        <v>391</v>
      </c>
      <c r="R24" s="72"/>
      <c r="S24" s="56"/>
      <c r="T24" s="73"/>
      <c r="U24" s="102"/>
    </row>
    <row r="25" spans="1:21" s="96" customFormat="1" ht="76.5" x14ac:dyDescent="0.25">
      <c r="A25" s="137"/>
      <c r="B25" s="135"/>
      <c r="C25" s="146"/>
      <c r="D25" s="135"/>
      <c r="E25" s="10" t="s">
        <v>48</v>
      </c>
      <c r="F25" s="93" t="s">
        <v>67</v>
      </c>
      <c r="G25" s="60">
        <v>45809</v>
      </c>
      <c r="H25" s="60">
        <v>45898</v>
      </c>
      <c r="I25" s="54">
        <f t="shared" si="0"/>
        <v>-12.714285714285714</v>
      </c>
      <c r="J25" s="14">
        <v>1</v>
      </c>
      <c r="K25" s="64" t="s">
        <v>349</v>
      </c>
      <c r="L25" s="136"/>
      <c r="M25" s="90" t="s">
        <v>464</v>
      </c>
      <c r="N25" s="57" t="s">
        <v>39</v>
      </c>
      <c r="O25" s="99" t="s">
        <v>349</v>
      </c>
      <c r="P25" s="77" t="s">
        <v>465</v>
      </c>
      <c r="Q25" s="95" t="s">
        <v>391</v>
      </c>
      <c r="R25" s="76"/>
      <c r="S25" s="57"/>
      <c r="T25" s="78"/>
      <c r="U25" s="102"/>
    </row>
    <row r="26" spans="1:21" s="96" customFormat="1" ht="51" x14ac:dyDescent="0.25">
      <c r="A26" s="120">
        <v>5</v>
      </c>
      <c r="B26" s="123" t="s">
        <v>466</v>
      </c>
      <c r="C26" s="126" t="s">
        <v>68</v>
      </c>
      <c r="D26" s="130" t="s">
        <v>312</v>
      </c>
      <c r="E26" s="10" t="s">
        <v>42</v>
      </c>
      <c r="F26" s="91" t="s">
        <v>467</v>
      </c>
      <c r="G26" s="58">
        <v>45689</v>
      </c>
      <c r="H26" s="58">
        <v>45777</v>
      </c>
      <c r="I26" s="54">
        <f t="shared" si="0"/>
        <v>-12.571428571428571</v>
      </c>
      <c r="J26" s="14">
        <v>0</v>
      </c>
      <c r="K26" s="55" t="s">
        <v>468</v>
      </c>
      <c r="L26" s="114">
        <f>AVERAGE(J26:J34)</f>
        <v>8.8888888888888892E-2</v>
      </c>
      <c r="M26" s="91" t="s">
        <v>390</v>
      </c>
      <c r="N26" s="57" t="s">
        <v>36</v>
      </c>
      <c r="O26" s="104" t="s">
        <v>350</v>
      </c>
      <c r="P26" s="71" t="s">
        <v>403</v>
      </c>
      <c r="Q26" s="95" t="s">
        <v>391</v>
      </c>
      <c r="R26" s="72"/>
      <c r="S26" s="56"/>
      <c r="T26" s="73"/>
      <c r="U26" s="102"/>
    </row>
    <row r="27" spans="1:21" s="96" customFormat="1" ht="51" x14ac:dyDescent="0.25">
      <c r="A27" s="120"/>
      <c r="B27" s="123"/>
      <c r="C27" s="126"/>
      <c r="D27" s="130"/>
      <c r="E27" s="10" t="s">
        <v>45</v>
      </c>
      <c r="F27" s="91" t="s">
        <v>469</v>
      </c>
      <c r="G27" s="58">
        <v>45689</v>
      </c>
      <c r="H27" s="58">
        <v>45777</v>
      </c>
      <c r="I27" s="54">
        <f t="shared" si="0"/>
        <v>-12.571428571428571</v>
      </c>
      <c r="J27" s="14">
        <v>0</v>
      </c>
      <c r="K27" s="55" t="s">
        <v>69</v>
      </c>
      <c r="L27" s="114"/>
      <c r="M27" s="91" t="s">
        <v>390</v>
      </c>
      <c r="N27" s="57" t="s">
        <v>36</v>
      </c>
      <c r="O27" s="104" t="s">
        <v>350</v>
      </c>
      <c r="P27" s="71" t="s">
        <v>403</v>
      </c>
      <c r="Q27" s="95" t="s">
        <v>391</v>
      </c>
      <c r="R27" s="72"/>
      <c r="S27" s="56"/>
      <c r="T27" s="73"/>
      <c r="U27" s="102"/>
    </row>
    <row r="28" spans="1:21" s="96" customFormat="1" ht="63.75" x14ac:dyDescent="0.25">
      <c r="A28" s="120"/>
      <c r="B28" s="123"/>
      <c r="C28" s="126"/>
      <c r="D28" s="130"/>
      <c r="E28" s="10" t="s">
        <v>48</v>
      </c>
      <c r="F28" s="91" t="s">
        <v>70</v>
      </c>
      <c r="G28" s="58">
        <v>45779</v>
      </c>
      <c r="H28" s="58">
        <v>45899</v>
      </c>
      <c r="I28" s="54">
        <f t="shared" si="0"/>
        <v>-17.142857142857142</v>
      </c>
      <c r="J28" s="14">
        <v>0.3</v>
      </c>
      <c r="K28" s="55" t="s">
        <v>71</v>
      </c>
      <c r="L28" s="114"/>
      <c r="M28" s="91" t="s">
        <v>470</v>
      </c>
      <c r="N28" s="57" t="s">
        <v>344</v>
      </c>
      <c r="O28" s="104" t="s">
        <v>399</v>
      </c>
      <c r="P28" s="71" t="s">
        <v>412</v>
      </c>
      <c r="Q28" s="95" t="s">
        <v>391</v>
      </c>
      <c r="R28" s="72"/>
      <c r="S28" s="56"/>
      <c r="T28" s="73"/>
      <c r="U28" s="102"/>
    </row>
    <row r="29" spans="1:21" s="96" customFormat="1" ht="38.25" x14ac:dyDescent="0.25">
      <c r="A29" s="120"/>
      <c r="B29" s="123"/>
      <c r="C29" s="126"/>
      <c r="D29" s="130"/>
      <c r="E29" s="10" t="s">
        <v>51</v>
      </c>
      <c r="F29" s="91" t="s">
        <v>72</v>
      </c>
      <c r="G29" s="58">
        <v>45901</v>
      </c>
      <c r="H29" s="58">
        <v>45961</v>
      </c>
      <c r="I29" s="54">
        <f t="shared" si="0"/>
        <v>-8.5714285714285712</v>
      </c>
      <c r="J29" s="14">
        <v>0</v>
      </c>
      <c r="K29" s="55" t="s">
        <v>349</v>
      </c>
      <c r="L29" s="114"/>
      <c r="M29" s="91" t="s">
        <v>390</v>
      </c>
      <c r="N29" s="57" t="s">
        <v>39</v>
      </c>
      <c r="O29" s="104" t="s">
        <v>350</v>
      </c>
      <c r="P29" s="77" t="s">
        <v>397</v>
      </c>
      <c r="Q29" s="95" t="s">
        <v>391</v>
      </c>
      <c r="R29" s="72"/>
      <c r="S29" s="56"/>
      <c r="T29" s="73"/>
      <c r="U29" s="102"/>
    </row>
    <row r="30" spans="1:21" s="96" customFormat="1" ht="89.25" x14ac:dyDescent="0.25">
      <c r="A30" s="137"/>
      <c r="B30" s="135"/>
      <c r="C30" s="146"/>
      <c r="D30" s="147"/>
      <c r="E30" s="10" t="s">
        <v>73</v>
      </c>
      <c r="F30" s="92" t="s">
        <v>74</v>
      </c>
      <c r="G30" s="58">
        <v>45839</v>
      </c>
      <c r="H30" s="58">
        <v>46111</v>
      </c>
      <c r="I30" s="54">
        <f t="shared" si="0"/>
        <v>-38.857142857142854</v>
      </c>
      <c r="J30" s="14">
        <v>0</v>
      </c>
      <c r="K30" s="64" t="s">
        <v>75</v>
      </c>
      <c r="L30" s="136"/>
      <c r="M30" s="91" t="s">
        <v>390</v>
      </c>
      <c r="N30" s="57" t="s">
        <v>39</v>
      </c>
      <c r="O30" s="99" t="s">
        <v>350</v>
      </c>
      <c r="P30" s="77" t="s">
        <v>398</v>
      </c>
      <c r="Q30" s="95" t="s">
        <v>391</v>
      </c>
      <c r="R30" s="76"/>
      <c r="S30" s="57"/>
      <c r="T30" s="78"/>
      <c r="U30" s="102"/>
    </row>
    <row r="31" spans="1:21" s="96" customFormat="1" ht="51" x14ac:dyDescent="0.25">
      <c r="A31" s="137"/>
      <c r="B31" s="135"/>
      <c r="C31" s="146"/>
      <c r="D31" s="147"/>
      <c r="E31" s="10" t="s">
        <v>76</v>
      </c>
      <c r="F31" s="92" t="s">
        <v>77</v>
      </c>
      <c r="G31" s="58">
        <v>45839</v>
      </c>
      <c r="H31" s="58">
        <v>46374</v>
      </c>
      <c r="I31" s="54">
        <f t="shared" si="0"/>
        <v>-76.428571428571431</v>
      </c>
      <c r="J31" s="14">
        <v>0</v>
      </c>
      <c r="K31" s="64" t="s">
        <v>78</v>
      </c>
      <c r="L31" s="136"/>
      <c r="M31" s="91" t="s">
        <v>390</v>
      </c>
      <c r="N31" s="57" t="s">
        <v>36</v>
      </c>
      <c r="O31" s="99" t="s">
        <v>350</v>
      </c>
      <c r="P31" s="77" t="s">
        <v>398</v>
      </c>
      <c r="Q31" s="95" t="s">
        <v>391</v>
      </c>
      <c r="R31" s="76"/>
      <c r="S31" s="57"/>
      <c r="T31" s="78"/>
      <c r="U31" s="102"/>
    </row>
    <row r="32" spans="1:21" s="96" customFormat="1" ht="51" x14ac:dyDescent="0.25">
      <c r="A32" s="137"/>
      <c r="B32" s="135"/>
      <c r="C32" s="146"/>
      <c r="D32" s="147"/>
      <c r="E32" s="10" t="s">
        <v>162</v>
      </c>
      <c r="F32" s="92" t="s">
        <v>79</v>
      </c>
      <c r="G32" s="60">
        <v>45690</v>
      </c>
      <c r="H32" s="60">
        <v>46022</v>
      </c>
      <c r="I32" s="54">
        <f t="shared" si="0"/>
        <v>-47.428571428571431</v>
      </c>
      <c r="J32" s="14">
        <v>0</v>
      </c>
      <c r="K32" s="64" t="s">
        <v>80</v>
      </c>
      <c r="L32" s="136"/>
      <c r="M32" s="91" t="s">
        <v>390</v>
      </c>
      <c r="N32" s="57" t="s">
        <v>81</v>
      </c>
      <c r="O32" s="99" t="s">
        <v>350</v>
      </c>
      <c r="P32" s="71" t="s">
        <v>402</v>
      </c>
      <c r="Q32" s="95" t="s">
        <v>391</v>
      </c>
      <c r="R32" s="76"/>
      <c r="S32" s="57"/>
      <c r="T32" s="78"/>
      <c r="U32" s="102"/>
    </row>
    <row r="33" spans="1:21" s="96" customFormat="1" ht="63.75" x14ac:dyDescent="0.25">
      <c r="A33" s="137"/>
      <c r="B33" s="135"/>
      <c r="C33" s="146"/>
      <c r="D33" s="147"/>
      <c r="E33" s="10" t="s">
        <v>163</v>
      </c>
      <c r="F33" s="92" t="s">
        <v>471</v>
      </c>
      <c r="G33" s="60">
        <v>45690</v>
      </c>
      <c r="H33" s="60">
        <v>45838</v>
      </c>
      <c r="I33" s="54">
        <f t="shared" si="0"/>
        <v>-21.142857142857142</v>
      </c>
      <c r="J33" s="14">
        <v>0.5</v>
      </c>
      <c r="K33" s="64" t="s">
        <v>82</v>
      </c>
      <c r="L33" s="136"/>
      <c r="M33" s="90" t="s">
        <v>472</v>
      </c>
      <c r="N33" s="57" t="s">
        <v>39</v>
      </c>
      <c r="O33" s="99" t="s">
        <v>473</v>
      </c>
      <c r="P33" s="77" t="s">
        <v>474</v>
      </c>
      <c r="Q33" s="95" t="s">
        <v>391</v>
      </c>
      <c r="R33" s="76"/>
      <c r="S33" s="57"/>
      <c r="T33" s="78"/>
      <c r="U33" s="102"/>
    </row>
    <row r="34" spans="1:21" s="96" customFormat="1" ht="51" x14ac:dyDescent="0.25">
      <c r="A34" s="137"/>
      <c r="B34" s="135"/>
      <c r="C34" s="146"/>
      <c r="D34" s="147"/>
      <c r="E34" s="10" t="s">
        <v>165</v>
      </c>
      <c r="F34" s="92" t="s">
        <v>83</v>
      </c>
      <c r="G34" s="60">
        <v>45870</v>
      </c>
      <c r="H34" s="58">
        <v>46111</v>
      </c>
      <c r="I34" s="54">
        <f t="shared" si="0"/>
        <v>-34.428571428571431</v>
      </c>
      <c r="J34" s="14">
        <v>0</v>
      </c>
      <c r="K34" s="64" t="s">
        <v>84</v>
      </c>
      <c r="L34" s="136"/>
      <c r="M34" s="91" t="s">
        <v>390</v>
      </c>
      <c r="N34" s="57" t="s">
        <v>81</v>
      </c>
      <c r="O34" s="99" t="s">
        <v>350</v>
      </c>
      <c r="P34" s="77" t="s">
        <v>401</v>
      </c>
      <c r="Q34" s="95" t="s">
        <v>391</v>
      </c>
      <c r="R34" s="76"/>
      <c r="S34" s="57"/>
      <c r="T34" s="78"/>
      <c r="U34" s="102"/>
    </row>
    <row r="35" spans="1:21" s="96" customFormat="1" ht="216.75" x14ac:dyDescent="0.25">
      <c r="A35" s="21">
        <v>6</v>
      </c>
      <c r="B35" s="91" t="s">
        <v>322</v>
      </c>
      <c r="C35" s="88" t="s">
        <v>85</v>
      </c>
      <c r="D35" s="67" t="s">
        <v>86</v>
      </c>
      <c r="E35" s="10" t="s">
        <v>42</v>
      </c>
      <c r="F35" s="91" t="s">
        <v>475</v>
      </c>
      <c r="G35" s="58">
        <v>45690</v>
      </c>
      <c r="H35" s="58">
        <v>46006</v>
      </c>
      <c r="I35" s="54">
        <f t="shared" si="0"/>
        <v>-45.142857142857146</v>
      </c>
      <c r="J35" s="14">
        <v>0.2</v>
      </c>
      <c r="K35" s="55" t="s">
        <v>62</v>
      </c>
      <c r="L35" s="22">
        <f>AVERAGE(J35:J35)</f>
        <v>0.2</v>
      </c>
      <c r="M35" s="91" t="s">
        <v>476</v>
      </c>
      <c r="N35" s="57" t="s">
        <v>81</v>
      </c>
      <c r="O35" s="104" t="s">
        <v>477</v>
      </c>
      <c r="P35" s="71" t="s">
        <v>478</v>
      </c>
      <c r="Q35" s="95" t="s">
        <v>391</v>
      </c>
      <c r="R35" s="72"/>
      <c r="S35" s="56"/>
      <c r="T35" s="73"/>
      <c r="U35" s="102"/>
    </row>
    <row r="36" spans="1:21" s="96" customFormat="1" ht="38.25" x14ac:dyDescent="0.25">
      <c r="A36" s="118">
        <v>7</v>
      </c>
      <c r="B36" s="138" t="s">
        <v>89</v>
      </c>
      <c r="C36" s="124" t="s">
        <v>90</v>
      </c>
      <c r="D36" s="198" t="s">
        <v>318</v>
      </c>
      <c r="E36" s="10" t="s">
        <v>42</v>
      </c>
      <c r="F36" s="91" t="s">
        <v>87</v>
      </c>
      <c r="G36" s="58">
        <v>45690</v>
      </c>
      <c r="H36" s="58">
        <v>45869</v>
      </c>
      <c r="I36" s="54">
        <f t="shared" si="0"/>
        <v>-25.571428571428573</v>
      </c>
      <c r="J36" s="14">
        <v>0.4</v>
      </c>
      <c r="K36" s="55" t="s">
        <v>88</v>
      </c>
      <c r="L36" s="112">
        <f>AVERAGE(J36:J37)</f>
        <v>0.2</v>
      </c>
      <c r="M36" s="91" t="s">
        <v>479</v>
      </c>
      <c r="N36" s="57" t="s">
        <v>39</v>
      </c>
      <c r="O36" s="104" t="s">
        <v>480</v>
      </c>
      <c r="P36" s="71" t="s">
        <v>514</v>
      </c>
      <c r="Q36" s="95" t="s">
        <v>391</v>
      </c>
      <c r="R36" s="72"/>
      <c r="S36" s="56"/>
      <c r="T36" s="73"/>
      <c r="U36" s="102"/>
    </row>
    <row r="37" spans="1:21" s="96" customFormat="1" ht="48.75" customHeight="1" x14ac:dyDescent="0.25">
      <c r="A37" s="119"/>
      <c r="B37" s="130"/>
      <c r="C37" s="126"/>
      <c r="D37" s="197"/>
      <c r="E37" s="10" t="s">
        <v>45</v>
      </c>
      <c r="F37" s="91" t="s">
        <v>91</v>
      </c>
      <c r="G37" s="58">
        <v>45870</v>
      </c>
      <c r="H37" s="58">
        <v>45930</v>
      </c>
      <c r="I37" s="54">
        <f t="shared" si="0"/>
        <v>-8.5714285714285712</v>
      </c>
      <c r="J37" s="14">
        <v>0</v>
      </c>
      <c r="K37" s="55" t="s">
        <v>92</v>
      </c>
      <c r="L37" s="113"/>
      <c r="M37" s="91" t="s">
        <v>390</v>
      </c>
      <c r="N37" s="57" t="s">
        <v>93</v>
      </c>
      <c r="O37" s="104" t="s">
        <v>350</v>
      </c>
      <c r="P37" s="77" t="s">
        <v>401</v>
      </c>
      <c r="Q37" s="95" t="s">
        <v>391</v>
      </c>
      <c r="R37" s="72"/>
      <c r="S37" s="56"/>
      <c r="T37" s="73"/>
      <c r="U37" s="102"/>
    </row>
    <row r="38" spans="1:21" s="96" customFormat="1" ht="83.25" customHeight="1" x14ac:dyDescent="0.25">
      <c r="A38" s="120">
        <v>8</v>
      </c>
      <c r="B38" s="201" t="s">
        <v>335</v>
      </c>
      <c r="C38" s="126" t="s">
        <v>94</v>
      </c>
      <c r="D38" s="198" t="s">
        <v>317</v>
      </c>
      <c r="E38" s="10" t="s">
        <v>42</v>
      </c>
      <c r="F38" s="91" t="s">
        <v>95</v>
      </c>
      <c r="G38" s="58">
        <v>45602</v>
      </c>
      <c r="H38" s="58">
        <v>45616</v>
      </c>
      <c r="I38" s="54">
        <f t="shared" si="0"/>
        <v>-2</v>
      </c>
      <c r="J38" s="14">
        <v>1</v>
      </c>
      <c r="K38" s="65" t="s">
        <v>96</v>
      </c>
      <c r="L38" s="114">
        <f>AVERAGE(J38:J66)</f>
        <v>0.27758620689655172</v>
      </c>
      <c r="M38" s="91" t="s">
        <v>481</v>
      </c>
      <c r="N38" s="57" t="s">
        <v>97</v>
      </c>
      <c r="O38" s="104" t="s">
        <v>482</v>
      </c>
      <c r="P38" s="71" t="s">
        <v>411</v>
      </c>
      <c r="Q38" s="95" t="s">
        <v>391</v>
      </c>
      <c r="R38" s="72"/>
      <c r="S38" s="56"/>
      <c r="T38" s="73"/>
      <c r="U38" s="102"/>
    </row>
    <row r="39" spans="1:21" s="96" customFormat="1" ht="270.75" customHeight="1" x14ac:dyDescent="0.25">
      <c r="A39" s="120"/>
      <c r="B39" s="201"/>
      <c r="C39" s="126"/>
      <c r="D39" s="196"/>
      <c r="E39" s="10" t="s">
        <v>45</v>
      </c>
      <c r="F39" s="91" t="s">
        <v>98</v>
      </c>
      <c r="G39" s="58">
        <v>45608</v>
      </c>
      <c r="H39" s="58">
        <v>45641</v>
      </c>
      <c r="I39" s="54">
        <f t="shared" si="0"/>
        <v>-4.7142857142857144</v>
      </c>
      <c r="J39" s="14">
        <v>1</v>
      </c>
      <c r="K39" s="65" t="s">
        <v>265</v>
      </c>
      <c r="L39" s="114"/>
      <c r="M39" s="97" t="s">
        <v>483</v>
      </c>
      <c r="N39" s="98" t="s">
        <v>99</v>
      </c>
      <c r="O39" s="105" t="s">
        <v>353</v>
      </c>
      <c r="P39" s="71" t="s">
        <v>484</v>
      </c>
      <c r="Q39" s="95" t="s">
        <v>391</v>
      </c>
      <c r="R39" s="72"/>
      <c r="S39" s="56"/>
      <c r="T39" s="73"/>
      <c r="U39" s="102"/>
    </row>
    <row r="40" spans="1:21" s="96" customFormat="1" ht="108.75" customHeight="1" x14ac:dyDescent="0.25">
      <c r="A40" s="120"/>
      <c r="B40" s="201"/>
      <c r="C40" s="126"/>
      <c r="D40" s="196"/>
      <c r="E40" s="10" t="s">
        <v>48</v>
      </c>
      <c r="F40" s="91" t="s">
        <v>485</v>
      </c>
      <c r="G40" s="58">
        <v>45608</v>
      </c>
      <c r="H40" s="110">
        <v>45641</v>
      </c>
      <c r="I40" s="54">
        <f t="shared" si="0"/>
        <v>-4.7142857142857144</v>
      </c>
      <c r="J40" s="108">
        <v>0.9</v>
      </c>
      <c r="K40" s="40" t="s">
        <v>486</v>
      </c>
      <c r="L40" s="114"/>
      <c r="M40" s="91" t="s">
        <v>487</v>
      </c>
      <c r="N40" s="56" t="s">
        <v>99</v>
      </c>
      <c r="O40" s="104" t="s">
        <v>488</v>
      </c>
      <c r="P40" s="71" t="s">
        <v>507</v>
      </c>
      <c r="Q40" s="95" t="s">
        <v>391</v>
      </c>
      <c r="R40" s="72"/>
      <c r="S40" s="56"/>
      <c r="T40" s="73"/>
      <c r="U40" s="102"/>
    </row>
    <row r="41" spans="1:21" s="96" customFormat="1" ht="42.75" customHeight="1" x14ac:dyDescent="0.25">
      <c r="A41" s="120"/>
      <c r="B41" s="201"/>
      <c r="C41" s="126"/>
      <c r="D41" s="196"/>
      <c r="E41" s="10" t="s">
        <v>51</v>
      </c>
      <c r="F41" s="91" t="s">
        <v>102</v>
      </c>
      <c r="G41" s="58">
        <v>45614</v>
      </c>
      <c r="H41" s="58">
        <v>45991</v>
      </c>
      <c r="I41" s="54">
        <f t="shared" si="0"/>
        <v>-53.857142857142854</v>
      </c>
      <c r="J41" s="14">
        <v>0</v>
      </c>
      <c r="K41" s="40" t="s">
        <v>103</v>
      </c>
      <c r="L41" s="114"/>
      <c r="M41" s="91" t="s">
        <v>390</v>
      </c>
      <c r="N41" s="56" t="s">
        <v>99</v>
      </c>
      <c r="O41" s="104" t="s">
        <v>350</v>
      </c>
      <c r="P41" s="71" t="s">
        <v>407</v>
      </c>
      <c r="Q41" s="95" t="s">
        <v>391</v>
      </c>
      <c r="R41" s="72"/>
      <c r="S41" s="56"/>
      <c r="T41" s="73"/>
      <c r="U41" s="102"/>
    </row>
    <row r="42" spans="1:21" s="96" customFormat="1" ht="42.75" customHeight="1" x14ac:dyDescent="0.25">
      <c r="A42" s="120"/>
      <c r="B42" s="201"/>
      <c r="C42" s="126"/>
      <c r="D42" s="196"/>
      <c r="E42" s="10" t="s">
        <v>73</v>
      </c>
      <c r="F42" s="90" t="s">
        <v>104</v>
      </c>
      <c r="G42" s="62">
        <v>45614</v>
      </c>
      <c r="H42" s="62">
        <v>45623</v>
      </c>
      <c r="I42" s="54">
        <f t="shared" si="0"/>
        <v>-1.2857142857142858</v>
      </c>
      <c r="J42" s="14">
        <v>1</v>
      </c>
      <c r="K42" s="40" t="s">
        <v>101</v>
      </c>
      <c r="L42" s="114"/>
      <c r="M42" s="91" t="s">
        <v>489</v>
      </c>
      <c r="N42" s="56" t="s">
        <v>99</v>
      </c>
      <c r="O42" s="104" t="s">
        <v>490</v>
      </c>
      <c r="P42" s="40" t="s">
        <v>421</v>
      </c>
      <c r="Q42" s="95" t="s">
        <v>391</v>
      </c>
      <c r="R42" s="72"/>
      <c r="S42" s="56"/>
      <c r="T42" s="73"/>
      <c r="U42" s="102"/>
    </row>
    <row r="43" spans="1:21" s="96" customFormat="1" ht="57.75" customHeight="1" x14ac:dyDescent="0.25">
      <c r="A43" s="120"/>
      <c r="B43" s="201"/>
      <c r="C43" s="126"/>
      <c r="D43" s="196"/>
      <c r="E43" s="10" t="s">
        <v>76</v>
      </c>
      <c r="F43" s="90" t="s">
        <v>106</v>
      </c>
      <c r="G43" s="62">
        <v>45623</v>
      </c>
      <c r="H43" s="62">
        <v>45625</v>
      </c>
      <c r="I43" s="54">
        <f t="shared" si="0"/>
        <v>-0.2857142857142857</v>
      </c>
      <c r="J43" s="14">
        <v>1</v>
      </c>
      <c r="K43" s="40" t="s">
        <v>491</v>
      </c>
      <c r="L43" s="114"/>
      <c r="M43" s="91" t="s">
        <v>492</v>
      </c>
      <c r="N43" s="56" t="s">
        <v>99</v>
      </c>
      <c r="O43" s="104" t="s">
        <v>354</v>
      </c>
      <c r="P43" s="71" t="s">
        <v>410</v>
      </c>
      <c r="Q43" s="95" t="s">
        <v>391</v>
      </c>
      <c r="R43" s="72"/>
      <c r="S43" s="56"/>
      <c r="T43" s="73"/>
      <c r="U43" s="102"/>
    </row>
    <row r="44" spans="1:21" s="96" customFormat="1" ht="38.25" x14ac:dyDescent="0.25">
      <c r="A44" s="120"/>
      <c r="B44" s="201"/>
      <c r="C44" s="126"/>
      <c r="D44" s="196"/>
      <c r="E44" s="10" t="s">
        <v>162</v>
      </c>
      <c r="F44" s="90" t="s">
        <v>332</v>
      </c>
      <c r="G44" s="62">
        <v>45608</v>
      </c>
      <c r="H44" s="62">
        <v>46007</v>
      </c>
      <c r="I44" s="54">
        <f t="shared" si="0"/>
        <v>-57</v>
      </c>
      <c r="J44" s="14">
        <v>0</v>
      </c>
      <c r="K44" s="40" t="s">
        <v>108</v>
      </c>
      <c r="L44" s="114"/>
      <c r="M44" s="91" t="s">
        <v>390</v>
      </c>
      <c r="N44" s="56" t="s">
        <v>99</v>
      </c>
      <c r="O44" s="104" t="s">
        <v>350</v>
      </c>
      <c r="P44" s="71" t="s">
        <v>406</v>
      </c>
      <c r="Q44" s="95" t="s">
        <v>391</v>
      </c>
      <c r="R44" s="72"/>
      <c r="S44" s="56"/>
      <c r="T44" s="73"/>
      <c r="U44" s="102"/>
    </row>
    <row r="45" spans="1:21" s="96" customFormat="1" ht="89.25" x14ac:dyDescent="0.25">
      <c r="A45" s="120"/>
      <c r="B45" s="201"/>
      <c r="C45" s="126"/>
      <c r="D45" s="196"/>
      <c r="E45" s="10" t="s">
        <v>163</v>
      </c>
      <c r="F45" s="90" t="s">
        <v>109</v>
      </c>
      <c r="G45" s="62">
        <v>45642</v>
      </c>
      <c r="H45" s="62">
        <v>45644</v>
      </c>
      <c r="I45" s="54">
        <f t="shared" si="0"/>
        <v>-0.2857142857142857</v>
      </c>
      <c r="J45" s="14">
        <v>1</v>
      </c>
      <c r="K45" s="40" t="s">
        <v>110</v>
      </c>
      <c r="L45" s="114"/>
      <c r="M45" s="91" t="s">
        <v>483</v>
      </c>
      <c r="N45" s="56" t="s">
        <v>99</v>
      </c>
      <c r="O45" s="104" t="s">
        <v>408</v>
      </c>
      <c r="P45" s="71" t="s">
        <v>417</v>
      </c>
      <c r="Q45" s="95" t="s">
        <v>391</v>
      </c>
      <c r="R45" s="72"/>
      <c r="S45" s="56"/>
      <c r="T45" s="73"/>
      <c r="U45" s="102"/>
    </row>
    <row r="46" spans="1:21" s="96" customFormat="1" ht="57.75" customHeight="1" x14ac:dyDescent="0.25">
      <c r="A46" s="120"/>
      <c r="B46" s="201"/>
      <c r="C46" s="126"/>
      <c r="D46" s="196"/>
      <c r="E46" s="10" t="s">
        <v>165</v>
      </c>
      <c r="F46" s="90" t="s">
        <v>493</v>
      </c>
      <c r="G46" s="62">
        <v>45608</v>
      </c>
      <c r="H46" s="109">
        <v>45642</v>
      </c>
      <c r="I46" s="54">
        <f t="shared" si="0"/>
        <v>-4.8571428571428568</v>
      </c>
      <c r="J46" s="108">
        <v>0</v>
      </c>
      <c r="K46" s="40" t="s">
        <v>111</v>
      </c>
      <c r="L46" s="114"/>
      <c r="M46" s="91" t="s">
        <v>390</v>
      </c>
      <c r="N46" s="56" t="s">
        <v>99</v>
      </c>
      <c r="O46" s="104" t="s">
        <v>350</v>
      </c>
      <c r="P46" s="71" t="s">
        <v>505</v>
      </c>
      <c r="Q46" s="95" t="s">
        <v>391</v>
      </c>
      <c r="R46" s="72"/>
      <c r="S46" s="56"/>
      <c r="T46" s="73"/>
      <c r="U46" s="102"/>
    </row>
    <row r="47" spans="1:21" s="96" customFormat="1" ht="102" x14ac:dyDescent="0.25">
      <c r="A47" s="120"/>
      <c r="B47" s="201"/>
      <c r="C47" s="126"/>
      <c r="D47" s="196"/>
      <c r="E47" s="10" t="s">
        <v>167</v>
      </c>
      <c r="F47" s="90" t="s">
        <v>112</v>
      </c>
      <c r="G47" s="62">
        <v>45691</v>
      </c>
      <c r="H47" s="62">
        <v>45777</v>
      </c>
      <c r="I47" s="54">
        <f t="shared" si="0"/>
        <v>-12.285714285714286</v>
      </c>
      <c r="J47" s="14">
        <v>1</v>
      </c>
      <c r="K47" s="40" t="s">
        <v>113</v>
      </c>
      <c r="L47" s="114"/>
      <c r="M47" s="91" t="s">
        <v>494</v>
      </c>
      <c r="N47" s="56" t="s">
        <v>99</v>
      </c>
      <c r="O47" s="104" t="s">
        <v>495</v>
      </c>
      <c r="P47" s="71" t="s">
        <v>416</v>
      </c>
      <c r="Q47" s="95" t="s">
        <v>391</v>
      </c>
      <c r="R47" s="72"/>
      <c r="S47" s="56"/>
      <c r="T47" s="73"/>
      <c r="U47" s="102"/>
    </row>
    <row r="48" spans="1:21" s="96" customFormat="1" ht="25.5" x14ac:dyDescent="0.25">
      <c r="A48" s="120"/>
      <c r="B48" s="201"/>
      <c r="C48" s="126"/>
      <c r="D48" s="196"/>
      <c r="E48" s="10" t="s">
        <v>169</v>
      </c>
      <c r="F48" s="90" t="s">
        <v>114</v>
      </c>
      <c r="G48" s="62">
        <v>45698</v>
      </c>
      <c r="H48" s="62">
        <v>46111</v>
      </c>
      <c r="I48" s="54">
        <f t="shared" si="0"/>
        <v>-59</v>
      </c>
      <c r="J48" s="14">
        <v>0</v>
      </c>
      <c r="K48" s="40" t="s">
        <v>115</v>
      </c>
      <c r="L48" s="114"/>
      <c r="M48" s="91" t="s">
        <v>390</v>
      </c>
      <c r="N48" s="56" t="s">
        <v>99</v>
      </c>
      <c r="O48" s="104" t="s">
        <v>350</v>
      </c>
      <c r="P48" s="71" t="s">
        <v>418</v>
      </c>
      <c r="Q48" s="95" t="s">
        <v>391</v>
      </c>
      <c r="R48" s="72"/>
      <c r="S48" s="56"/>
      <c r="T48" s="73"/>
      <c r="U48" s="102"/>
    </row>
    <row r="49" spans="1:21" s="96" customFormat="1" ht="25.5" x14ac:dyDescent="0.25">
      <c r="A49" s="120"/>
      <c r="B49" s="201"/>
      <c r="C49" s="126"/>
      <c r="D49" s="196"/>
      <c r="E49" s="10" t="s">
        <v>171</v>
      </c>
      <c r="F49" s="90" t="s">
        <v>116</v>
      </c>
      <c r="G49" s="62">
        <v>45703</v>
      </c>
      <c r="H49" s="62">
        <v>46111</v>
      </c>
      <c r="I49" s="54">
        <f t="shared" si="0"/>
        <v>-58.285714285714285</v>
      </c>
      <c r="J49" s="14">
        <v>0</v>
      </c>
      <c r="K49" s="40" t="s">
        <v>110</v>
      </c>
      <c r="L49" s="114"/>
      <c r="M49" s="91" t="s">
        <v>390</v>
      </c>
      <c r="N49" s="56" t="s">
        <v>99</v>
      </c>
      <c r="O49" s="104" t="s">
        <v>350</v>
      </c>
      <c r="P49" s="71" t="s">
        <v>419</v>
      </c>
      <c r="Q49" s="95" t="s">
        <v>391</v>
      </c>
      <c r="R49" s="72"/>
      <c r="S49" s="56"/>
      <c r="T49" s="73"/>
      <c r="U49" s="102"/>
    </row>
    <row r="50" spans="1:21" s="96" customFormat="1" ht="51" x14ac:dyDescent="0.25">
      <c r="A50" s="120"/>
      <c r="B50" s="201"/>
      <c r="C50" s="126"/>
      <c r="D50" s="196"/>
      <c r="E50" s="10" t="s">
        <v>172</v>
      </c>
      <c r="F50" s="90" t="s">
        <v>117</v>
      </c>
      <c r="G50" s="62">
        <v>45703</v>
      </c>
      <c r="H50" s="62">
        <v>46111</v>
      </c>
      <c r="I50" s="54">
        <f t="shared" si="0"/>
        <v>-58.285714285714285</v>
      </c>
      <c r="J50" s="14">
        <v>0</v>
      </c>
      <c r="K50" s="40" t="s">
        <v>486</v>
      </c>
      <c r="L50" s="114"/>
      <c r="M50" s="91" t="s">
        <v>390</v>
      </c>
      <c r="N50" s="56" t="s">
        <v>99</v>
      </c>
      <c r="O50" s="104" t="s">
        <v>350</v>
      </c>
      <c r="P50" s="71" t="s">
        <v>419</v>
      </c>
      <c r="Q50" s="95" t="s">
        <v>391</v>
      </c>
      <c r="R50" s="72"/>
      <c r="S50" s="56"/>
      <c r="T50" s="73"/>
      <c r="U50" s="102"/>
    </row>
    <row r="51" spans="1:21" s="96" customFormat="1" ht="25.5" x14ac:dyDescent="0.25">
      <c r="A51" s="120"/>
      <c r="B51" s="201"/>
      <c r="C51" s="126"/>
      <c r="D51" s="196"/>
      <c r="E51" s="10" t="s">
        <v>174</v>
      </c>
      <c r="F51" s="90" t="s">
        <v>118</v>
      </c>
      <c r="G51" s="62">
        <v>45719</v>
      </c>
      <c r="H51" s="62">
        <v>46111</v>
      </c>
      <c r="I51" s="54">
        <f t="shared" si="0"/>
        <v>-56</v>
      </c>
      <c r="J51" s="14">
        <v>0</v>
      </c>
      <c r="K51" s="40" t="s">
        <v>119</v>
      </c>
      <c r="L51" s="114"/>
      <c r="M51" s="91" t="s">
        <v>390</v>
      </c>
      <c r="N51" s="56" t="s">
        <v>99</v>
      </c>
      <c r="O51" s="104" t="s">
        <v>350</v>
      </c>
      <c r="P51" s="71" t="s">
        <v>420</v>
      </c>
      <c r="Q51" s="95" t="s">
        <v>391</v>
      </c>
      <c r="R51" s="72"/>
      <c r="S51" s="56"/>
      <c r="T51" s="73"/>
      <c r="U51" s="102"/>
    </row>
    <row r="52" spans="1:21" s="96" customFormat="1" ht="102" x14ac:dyDescent="0.25">
      <c r="A52" s="120"/>
      <c r="B52" s="201"/>
      <c r="C52" s="126"/>
      <c r="D52" s="196"/>
      <c r="E52" s="10" t="s">
        <v>176</v>
      </c>
      <c r="F52" s="90" t="s">
        <v>120</v>
      </c>
      <c r="G52" s="62">
        <v>45719</v>
      </c>
      <c r="H52" s="62">
        <v>46203</v>
      </c>
      <c r="I52" s="54">
        <f t="shared" si="0"/>
        <v>-69.142857142857139</v>
      </c>
      <c r="J52" s="14">
        <v>0.05</v>
      </c>
      <c r="K52" s="66" t="s">
        <v>121</v>
      </c>
      <c r="L52" s="114"/>
      <c r="M52" s="91" t="s">
        <v>496</v>
      </c>
      <c r="N52" s="56" t="s">
        <v>99</v>
      </c>
      <c r="O52" s="104" t="s">
        <v>355</v>
      </c>
      <c r="P52" s="71" t="s">
        <v>443</v>
      </c>
      <c r="Q52" s="95" t="s">
        <v>391</v>
      </c>
      <c r="R52" s="72"/>
      <c r="S52" s="56"/>
      <c r="T52" s="73"/>
      <c r="U52" s="102"/>
    </row>
    <row r="53" spans="1:21" s="96" customFormat="1" ht="25.5" x14ac:dyDescent="0.25">
      <c r="A53" s="120"/>
      <c r="B53" s="201"/>
      <c r="C53" s="126"/>
      <c r="D53" s="196"/>
      <c r="E53" s="10" t="s">
        <v>297</v>
      </c>
      <c r="F53" s="90" t="s">
        <v>116</v>
      </c>
      <c r="G53" s="62">
        <v>45703</v>
      </c>
      <c r="H53" s="62">
        <v>46203</v>
      </c>
      <c r="I53" s="54">
        <f t="shared" si="0"/>
        <v>-71.428571428571431</v>
      </c>
      <c r="J53" s="14">
        <v>0</v>
      </c>
      <c r="K53" s="40" t="s">
        <v>110</v>
      </c>
      <c r="L53" s="114"/>
      <c r="M53" s="91" t="s">
        <v>390</v>
      </c>
      <c r="N53" s="56" t="s">
        <v>99</v>
      </c>
      <c r="O53" s="104" t="s">
        <v>350</v>
      </c>
      <c r="P53" s="71" t="s">
        <v>419</v>
      </c>
      <c r="Q53" s="95" t="s">
        <v>391</v>
      </c>
      <c r="R53" s="72"/>
      <c r="S53" s="56"/>
      <c r="T53" s="73"/>
      <c r="U53" s="102"/>
    </row>
    <row r="54" spans="1:21" s="96" customFormat="1" ht="51" x14ac:dyDescent="0.25">
      <c r="A54" s="120"/>
      <c r="B54" s="201"/>
      <c r="C54" s="126"/>
      <c r="D54" s="196"/>
      <c r="E54" s="10" t="s">
        <v>298</v>
      </c>
      <c r="F54" s="90" t="s">
        <v>122</v>
      </c>
      <c r="G54" s="62">
        <v>45719</v>
      </c>
      <c r="H54" s="62">
        <v>46203</v>
      </c>
      <c r="I54" s="54">
        <f t="shared" si="0"/>
        <v>-69.142857142857139</v>
      </c>
      <c r="J54" s="14">
        <v>0</v>
      </c>
      <c r="K54" s="55" t="s">
        <v>486</v>
      </c>
      <c r="L54" s="114"/>
      <c r="M54" s="91" t="s">
        <v>390</v>
      </c>
      <c r="N54" s="56" t="s">
        <v>99</v>
      </c>
      <c r="O54" s="104" t="s">
        <v>350</v>
      </c>
      <c r="P54" s="71" t="s">
        <v>420</v>
      </c>
      <c r="Q54" s="95" t="s">
        <v>391</v>
      </c>
      <c r="R54" s="72"/>
      <c r="S54" s="56"/>
      <c r="T54" s="73"/>
      <c r="U54" s="102"/>
    </row>
    <row r="55" spans="1:21" s="96" customFormat="1" ht="25.5" x14ac:dyDescent="0.25">
      <c r="A55" s="120"/>
      <c r="B55" s="201"/>
      <c r="C55" s="126"/>
      <c r="D55" s="196"/>
      <c r="E55" s="10" t="s">
        <v>299</v>
      </c>
      <c r="F55" s="90" t="s">
        <v>123</v>
      </c>
      <c r="G55" s="62">
        <v>45810</v>
      </c>
      <c r="H55" s="62">
        <v>46295</v>
      </c>
      <c r="I55" s="54">
        <f t="shared" si="0"/>
        <v>-69.285714285714292</v>
      </c>
      <c r="J55" s="14">
        <v>0</v>
      </c>
      <c r="K55" s="55" t="s">
        <v>124</v>
      </c>
      <c r="L55" s="114"/>
      <c r="M55" s="91" t="s">
        <v>390</v>
      </c>
      <c r="N55" s="56" t="s">
        <v>99</v>
      </c>
      <c r="O55" s="104" t="s">
        <v>350</v>
      </c>
      <c r="P55" s="77" t="s">
        <v>422</v>
      </c>
      <c r="Q55" s="95" t="s">
        <v>391</v>
      </c>
      <c r="R55" s="72"/>
      <c r="S55" s="56"/>
      <c r="T55" s="73"/>
      <c r="U55" s="102"/>
    </row>
    <row r="56" spans="1:21" s="96" customFormat="1" ht="38.25" x14ac:dyDescent="0.25">
      <c r="A56" s="120"/>
      <c r="B56" s="201"/>
      <c r="C56" s="126"/>
      <c r="D56" s="196"/>
      <c r="E56" s="10" t="s">
        <v>300</v>
      </c>
      <c r="F56" s="90" t="s">
        <v>125</v>
      </c>
      <c r="G56" s="62">
        <v>46295</v>
      </c>
      <c r="H56" s="62">
        <v>46356</v>
      </c>
      <c r="I56" s="54">
        <f t="shared" si="0"/>
        <v>-8.7142857142857135</v>
      </c>
      <c r="J56" s="14">
        <v>0</v>
      </c>
      <c r="K56" s="55" t="s">
        <v>126</v>
      </c>
      <c r="L56" s="114"/>
      <c r="M56" s="91" t="s">
        <v>390</v>
      </c>
      <c r="N56" s="57" t="s">
        <v>39</v>
      </c>
      <c r="O56" s="104" t="s">
        <v>350</v>
      </c>
      <c r="P56" s="77" t="s">
        <v>423</v>
      </c>
      <c r="Q56" s="95" t="s">
        <v>391</v>
      </c>
      <c r="R56" s="72"/>
      <c r="S56" s="56"/>
      <c r="T56" s="73"/>
      <c r="U56" s="102"/>
    </row>
    <row r="57" spans="1:21" s="96" customFormat="1" ht="63" customHeight="1" x14ac:dyDescent="0.25">
      <c r="A57" s="120"/>
      <c r="B57" s="201"/>
      <c r="C57" s="126"/>
      <c r="D57" s="196"/>
      <c r="E57" s="10" t="s">
        <v>301</v>
      </c>
      <c r="F57" s="91" t="s">
        <v>127</v>
      </c>
      <c r="G57" s="58">
        <v>45690</v>
      </c>
      <c r="H57" s="110">
        <v>45746</v>
      </c>
      <c r="I57" s="54">
        <f t="shared" si="0"/>
        <v>-8</v>
      </c>
      <c r="J57" s="108">
        <v>0</v>
      </c>
      <c r="K57" s="107" t="s">
        <v>128</v>
      </c>
      <c r="L57" s="114"/>
      <c r="M57" s="91" t="s">
        <v>390</v>
      </c>
      <c r="N57" s="57" t="s">
        <v>39</v>
      </c>
      <c r="O57" s="104" t="s">
        <v>350</v>
      </c>
      <c r="P57" s="71" t="s">
        <v>513</v>
      </c>
      <c r="Q57" s="95" t="s">
        <v>391</v>
      </c>
      <c r="R57" s="72"/>
      <c r="S57" s="56"/>
      <c r="T57" s="73"/>
      <c r="U57" s="102"/>
    </row>
    <row r="58" spans="1:21" s="96" customFormat="1" ht="76.5" x14ac:dyDescent="0.25">
      <c r="A58" s="120"/>
      <c r="B58" s="201"/>
      <c r="C58" s="126"/>
      <c r="D58" s="196"/>
      <c r="E58" s="10" t="s">
        <v>302</v>
      </c>
      <c r="F58" s="91" t="s">
        <v>129</v>
      </c>
      <c r="G58" s="58">
        <v>45748</v>
      </c>
      <c r="H58" s="58">
        <v>46022</v>
      </c>
      <c r="I58" s="54">
        <f t="shared" si="0"/>
        <v>-39.142857142857146</v>
      </c>
      <c r="J58" s="14">
        <v>0.7</v>
      </c>
      <c r="K58" s="55" t="s">
        <v>92</v>
      </c>
      <c r="L58" s="114"/>
      <c r="M58" s="91" t="s">
        <v>497</v>
      </c>
      <c r="N58" s="57" t="s">
        <v>39</v>
      </c>
      <c r="O58" s="104" t="s">
        <v>498</v>
      </c>
      <c r="P58" s="71" t="s">
        <v>429</v>
      </c>
      <c r="Q58" s="95" t="s">
        <v>391</v>
      </c>
      <c r="R58" s="72"/>
      <c r="S58" s="56"/>
      <c r="T58" s="73"/>
      <c r="U58" s="102"/>
    </row>
    <row r="59" spans="1:21" s="96" customFormat="1" ht="129" customHeight="1" x14ac:dyDescent="0.25">
      <c r="A59" s="120"/>
      <c r="B59" s="201"/>
      <c r="C59" s="126"/>
      <c r="D59" s="196"/>
      <c r="E59" s="10" t="s">
        <v>303</v>
      </c>
      <c r="F59" s="90" t="s">
        <v>130</v>
      </c>
      <c r="G59" s="58">
        <v>45690</v>
      </c>
      <c r="H59" s="110">
        <v>45641</v>
      </c>
      <c r="I59" s="54">
        <f t="shared" si="0"/>
        <v>7</v>
      </c>
      <c r="J59" s="108">
        <v>0.4</v>
      </c>
      <c r="K59" s="55" t="s">
        <v>131</v>
      </c>
      <c r="L59" s="114"/>
      <c r="M59" s="91" t="s">
        <v>499</v>
      </c>
      <c r="N59" s="57" t="s">
        <v>39</v>
      </c>
      <c r="O59" s="104" t="s">
        <v>356</v>
      </c>
      <c r="P59" s="71" t="s">
        <v>508</v>
      </c>
      <c r="Q59" s="95" t="s">
        <v>391</v>
      </c>
      <c r="R59" s="72"/>
      <c r="S59" s="56"/>
      <c r="T59" s="73"/>
      <c r="U59" s="102"/>
    </row>
    <row r="60" spans="1:21" s="96" customFormat="1" ht="25.5" x14ac:dyDescent="0.25">
      <c r="A60" s="120"/>
      <c r="B60" s="201"/>
      <c r="C60" s="126"/>
      <c r="D60" s="196"/>
      <c r="E60" s="10" t="s">
        <v>304</v>
      </c>
      <c r="F60" s="91" t="s">
        <v>102</v>
      </c>
      <c r="G60" s="58">
        <v>45748</v>
      </c>
      <c r="H60" s="58">
        <v>46203</v>
      </c>
      <c r="I60" s="54">
        <f t="shared" si="0"/>
        <v>-65</v>
      </c>
      <c r="J60" s="14">
        <v>0</v>
      </c>
      <c r="K60" s="55" t="s">
        <v>132</v>
      </c>
      <c r="L60" s="114"/>
      <c r="M60" s="91" t="s">
        <v>390</v>
      </c>
      <c r="N60" s="56" t="s">
        <v>133</v>
      </c>
      <c r="O60" s="104" t="s">
        <v>350</v>
      </c>
      <c r="P60" s="71" t="s">
        <v>424</v>
      </c>
      <c r="Q60" s="95" t="s">
        <v>391</v>
      </c>
      <c r="R60" s="72"/>
      <c r="S60" s="56"/>
      <c r="T60" s="73"/>
      <c r="U60" s="102"/>
    </row>
    <row r="61" spans="1:21" s="96" customFormat="1" ht="25.5" x14ac:dyDescent="0.25">
      <c r="A61" s="120"/>
      <c r="B61" s="201"/>
      <c r="C61" s="126"/>
      <c r="D61" s="196"/>
      <c r="E61" s="10" t="s">
        <v>305</v>
      </c>
      <c r="F61" s="90" t="s">
        <v>117</v>
      </c>
      <c r="G61" s="58">
        <v>45748</v>
      </c>
      <c r="H61" s="58">
        <v>46203</v>
      </c>
      <c r="I61" s="54">
        <f t="shared" si="0"/>
        <v>-65</v>
      </c>
      <c r="J61" s="14">
        <v>0</v>
      </c>
      <c r="K61" s="55" t="s">
        <v>134</v>
      </c>
      <c r="L61" s="114"/>
      <c r="M61" s="91" t="s">
        <v>390</v>
      </c>
      <c r="N61" s="56" t="s">
        <v>133</v>
      </c>
      <c r="O61" s="104" t="s">
        <v>350</v>
      </c>
      <c r="P61" s="71" t="s">
        <v>424</v>
      </c>
      <c r="Q61" s="95" t="s">
        <v>391</v>
      </c>
      <c r="R61" s="72"/>
      <c r="S61" s="56"/>
      <c r="T61" s="73"/>
      <c r="U61" s="102"/>
    </row>
    <row r="62" spans="1:21" s="96" customFormat="1" ht="25.5" x14ac:dyDescent="0.25">
      <c r="A62" s="120"/>
      <c r="B62" s="201"/>
      <c r="C62" s="126"/>
      <c r="D62" s="196"/>
      <c r="E62" s="10" t="s">
        <v>306</v>
      </c>
      <c r="F62" s="90" t="s">
        <v>120</v>
      </c>
      <c r="G62" s="58">
        <v>45748</v>
      </c>
      <c r="H62" s="58">
        <v>46371</v>
      </c>
      <c r="I62" s="54">
        <f t="shared" si="0"/>
        <v>-89</v>
      </c>
      <c r="J62" s="14">
        <v>0</v>
      </c>
      <c r="K62" s="55" t="s">
        <v>135</v>
      </c>
      <c r="L62" s="114"/>
      <c r="M62" s="91" t="s">
        <v>390</v>
      </c>
      <c r="N62" s="56" t="s">
        <v>133</v>
      </c>
      <c r="O62" s="104" t="s">
        <v>350</v>
      </c>
      <c r="P62" s="71" t="s">
        <v>424</v>
      </c>
      <c r="Q62" s="95" t="s">
        <v>391</v>
      </c>
      <c r="R62" s="72"/>
      <c r="S62" s="56"/>
      <c r="T62" s="73"/>
      <c r="U62" s="102"/>
    </row>
    <row r="63" spans="1:21" s="96" customFormat="1" ht="25.5" x14ac:dyDescent="0.25">
      <c r="A63" s="120"/>
      <c r="B63" s="201"/>
      <c r="C63" s="126"/>
      <c r="D63" s="196"/>
      <c r="E63" s="10" t="s">
        <v>307</v>
      </c>
      <c r="F63" s="90" t="s">
        <v>116</v>
      </c>
      <c r="G63" s="58">
        <v>45748</v>
      </c>
      <c r="H63" s="58">
        <v>46371</v>
      </c>
      <c r="I63" s="54">
        <f t="shared" si="0"/>
        <v>-89</v>
      </c>
      <c r="J63" s="14">
        <v>0</v>
      </c>
      <c r="K63" s="55" t="s">
        <v>136</v>
      </c>
      <c r="L63" s="114"/>
      <c r="M63" s="91" t="s">
        <v>390</v>
      </c>
      <c r="N63" s="56" t="s">
        <v>133</v>
      </c>
      <c r="O63" s="104" t="s">
        <v>350</v>
      </c>
      <c r="P63" s="71" t="s">
        <v>424</v>
      </c>
      <c r="Q63" s="95" t="s">
        <v>391</v>
      </c>
      <c r="R63" s="72"/>
      <c r="S63" s="56"/>
      <c r="T63" s="73"/>
      <c r="U63" s="102"/>
    </row>
    <row r="64" spans="1:21" s="96" customFormat="1" ht="25.5" x14ac:dyDescent="0.25">
      <c r="A64" s="120"/>
      <c r="B64" s="201"/>
      <c r="C64" s="126"/>
      <c r="D64" s="196"/>
      <c r="E64" s="10" t="s">
        <v>308</v>
      </c>
      <c r="F64" s="90" t="s">
        <v>500</v>
      </c>
      <c r="G64" s="58">
        <v>45901</v>
      </c>
      <c r="H64" s="58">
        <v>46371</v>
      </c>
      <c r="I64" s="54">
        <f t="shared" si="0"/>
        <v>-67.142857142857139</v>
      </c>
      <c r="J64" s="14">
        <v>0</v>
      </c>
      <c r="K64" s="55" t="s">
        <v>137</v>
      </c>
      <c r="L64" s="114"/>
      <c r="M64" s="91" t="s">
        <v>390</v>
      </c>
      <c r="N64" s="56" t="s">
        <v>133</v>
      </c>
      <c r="O64" s="104" t="s">
        <v>350</v>
      </c>
      <c r="P64" s="77" t="s">
        <v>397</v>
      </c>
      <c r="Q64" s="95" t="s">
        <v>391</v>
      </c>
      <c r="R64" s="72"/>
      <c r="S64" s="56"/>
      <c r="T64" s="73"/>
      <c r="U64" s="102"/>
    </row>
    <row r="65" spans="1:21" s="96" customFormat="1" ht="38.25" x14ac:dyDescent="0.25">
      <c r="A65" s="120"/>
      <c r="B65" s="201"/>
      <c r="C65" s="126"/>
      <c r="D65" s="196"/>
      <c r="E65" s="10" t="s">
        <v>309</v>
      </c>
      <c r="F65" s="92" t="s">
        <v>138</v>
      </c>
      <c r="G65" s="58">
        <v>45690</v>
      </c>
      <c r="H65" s="58">
        <v>46371</v>
      </c>
      <c r="I65" s="54"/>
      <c r="J65" s="14">
        <v>0</v>
      </c>
      <c r="K65" s="55" t="s">
        <v>139</v>
      </c>
      <c r="L65" s="114"/>
      <c r="M65" s="91" t="s">
        <v>390</v>
      </c>
      <c r="N65" s="57" t="s">
        <v>39</v>
      </c>
      <c r="O65" s="104" t="s">
        <v>350</v>
      </c>
      <c r="P65" s="71" t="s">
        <v>402</v>
      </c>
      <c r="Q65" s="95" t="s">
        <v>391</v>
      </c>
      <c r="R65" s="72"/>
      <c r="S65" s="56"/>
      <c r="T65" s="73"/>
      <c r="U65" s="102"/>
    </row>
    <row r="66" spans="1:21" s="96" customFormat="1" ht="76.5" x14ac:dyDescent="0.25">
      <c r="A66" s="120"/>
      <c r="B66" s="201"/>
      <c r="C66" s="126"/>
      <c r="D66" s="197"/>
      <c r="E66" s="10" t="s">
        <v>310</v>
      </c>
      <c r="F66" s="92" t="s">
        <v>140</v>
      </c>
      <c r="G66" s="58">
        <v>45717</v>
      </c>
      <c r="H66" s="58">
        <v>46371</v>
      </c>
      <c r="I66" s="54">
        <f t="shared" si="0"/>
        <v>-93.428571428571431</v>
      </c>
      <c r="J66" s="14">
        <v>0</v>
      </c>
      <c r="K66" s="55" t="s">
        <v>58</v>
      </c>
      <c r="L66" s="114"/>
      <c r="M66" s="91" t="s">
        <v>390</v>
      </c>
      <c r="N66" s="56" t="s">
        <v>36</v>
      </c>
      <c r="O66" s="104" t="s">
        <v>350</v>
      </c>
      <c r="P66" s="71" t="s">
        <v>425</v>
      </c>
      <c r="Q66" s="95" t="s">
        <v>391</v>
      </c>
      <c r="R66" s="72"/>
      <c r="S66" s="56"/>
      <c r="T66" s="73"/>
      <c r="U66" s="102"/>
    </row>
    <row r="67" spans="1:21" s="96" customFormat="1" ht="216.75" x14ac:dyDescent="0.25">
      <c r="A67" s="120">
        <v>9</v>
      </c>
      <c r="B67" s="123" t="s">
        <v>323</v>
      </c>
      <c r="C67" s="126" t="s">
        <v>141</v>
      </c>
      <c r="D67" s="198" t="s">
        <v>333</v>
      </c>
      <c r="E67" s="10" t="s">
        <v>42</v>
      </c>
      <c r="F67" s="91" t="s">
        <v>142</v>
      </c>
      <c r="G67" s="58">
        <v>45690</v>
      </c>
      <c r="H67" s="58">
        <v>45838</v>
      </c>
      <c r="I67" s="54">
        <f t="shared" si="0"/>
        <v>-21.142857142857142</v>
      </c>
      <c r="J67" s="14">
        <v>0.4</v>
      </c>
      <c r="K67" s="55" t="s">
        <v>259</v>
      </c>
      <c r="L67" s="114">
        <f>AVERAGE(J67:J71)</f>
        <v>0.08</v>
      </c>
      <c r="M67" s="91" t="s">
        <v>501</v>
      </c>
      <c r="N67" s="56" t="s">
        <v>39</v>
      </c>
      <c r="O67" s="104" t="s">
        <v>358</v>
      </c>
      <c r="P67" s="71" t="s">
        <v>426</v>
      </c>
      <c r="Q67" s="95" t="s">
        <v>391</v>
      </c>
      <c r="R67" s="72"/>
      <c r="S67" s="56"/>
      <c r="T67" s="73"/>
      <c r="U67" s="102"/>
    </row>
    <row r="68" spans="1:21" s="96" customFormat="1" ht="38.25" x14ac:dyDescent="0.25">
      <c r="A68" s="137"/>
      <c r="B68" s="135"/>
      <c r="C68" s="146"/>
      <c r="D68" s="204"/>
      <c r="E68" s="11" t="s">
        <v>45</v>
      </c>
      <c r="F68" s="91" t="s">
        <v>143</v>
      </c>
      <c r="G68" s="58">
        <v>45690</v>
      </c>
      <c r="H68" s="58">
        <v>45838</v>
      </c>
      <c r="I68" s="54">
        <f t="shared" si="0"/>
        <v>-21.142857142857142</v>
      </c>
      <c r="J68" s="14">
        <v>0</v>
      </c>
      <c r="K68" s="64" t="s">
        <v>260</v>
      </c>
      <c r="L68" s="136"/>
      <c r="M68" s="91" t="s">
        <v>390</v>
      </c>
      <c r="N68" s="56" t="s">
        <v>39</v>
      </c>
      <c r="O68" s="104" t="s">
        <v>350</v>
      </c>
      <c r="P68" s="71" t="s">
        <v>402</v>
      </c>
      <c r="Q68" s="95" t="s">
        <v>391</v>
      </c>
      <c r="R68" s="76"/>
      <c r="S68" s="57"/>
      <c r="T68" s="78"/>
      <c r="U68" s="102"/>
    </row>
    <row r="69" spans="1:21" s="96" customFormat="1" ht="38.25" x14ac:dyDescent="0.25">
      <c r="A69" s="137"/>
      <c r="B69" s="135"/>
      <c r="C69" s="146"/>
      <c r="D69" s="204"/>
      <c r="E69" s="10" t="s">
        <v>48</v>
      </c>
      <c r="F69" s="91" t="s">
        <v>144</v>
      </c>
      <c r="G69" s="58">
        <v>45839</v>
      </c>
      <c r="H69" s="58">
        <v>45930</v>
      </c>
      <c r="I69" s="54">
        <f t="shared" si="0"/>
        <v>-13</v>
      </c>
      <c r="J69" s="14">
        <v>0</v>
      </c>
      <c r="K69" s="64" t="s">
        <v>261</v>
      </c>
      <c r="L69" s="136"/>
      <c r="M69" s="91" t="s">
        <v>390</v>
      </c>
      <c r="N69" s="56" t="s">
        <v>39</v>
      </c>
      <c r="O69" s="104" t="s">
        <v>350</v>
      </c>
      <c r="P69" s="77" t="s">
        <v>398</v>
      </c>
      <c r="Q69" s="95" t="s">
        <v>391</v>
      </c>
      <c r="R69" s="76"/>
      <c r="S69" s="57"/>
      <c r="T69" s="78"/>
      <c r="U69" s="102"/>
    </row>
    <row r="70" spans="1:21" s="96" customFormat="1" ht="38.25" x14ac:dyDescent="0.25">
      <c r="A70" s="137"/>
      <c r="B70" s="135"/>
      <c r="C70" s="146"/>
      <c r="D70" s="204"/>
      <c r="E70" s="11" t="s">
        <v>51</v>
      </c>
      <c r="F70" s="91" t="s">
        <v>324</v>
      </c>
      <c r="G70" s="58">
        <v>45931</v>
      </c>
      <c r="H70" s="58">
        <v>46006</v>
      </c>
      <c r="I70" s="54">
        <f t="shared" si="0"/>
        <v>-10.714285714285714</v>
      </c>
      <c r="J70" s="14">
        <v>0</v>
      </c>
      <c r="K70" s="64" t="s">
        <v>262</v>
      </c>
      <c r="L70" s="136"/>
      <c r="M70" s="91" t="s">
        <v>390</v>
      </c>
      <c r="N70" s="56" t="s">
        <v>39</v>
      </c>
      <c r="O70" s="104" t="s">
        <v>350</v>
      </c>
      <c r="P70" s="77" t="s">
        <v>428</v>
      </c>
      <c r="Q70" s="95" t="s">
        <v>391</v>
      </c>
      <c r="R70" s="76"/>
      <c r="S70" s="57"/>
      <c r="T70" s="78"/>
      <c r="U70" s="102"/>
    </row>
    <row r="71" spans="1:21" s="96" customFormat="1" ht="38.25" x14ac:dyDescent="0.25">
      <c r="A71" s="137"/>
      <c r="B71" s="135"/>
      <c r="C71" s="146"/>
      <c r="D71" s="205"/>
      <c r="E71" s="10" t="s">
        <v>73</v>
      </c>
      <c r="F71" s="92" t="s">
        <v>146</v>
      </c>
      <c r="G71" s="60">
        <v>46054</v>
      </c>
      <c r="H71" s="58">
        <v>46371</v>
      </c>
      <c r="I71" s="54">
        <f t="shared" si="0"/>
        <v>-45.285714285714285</v>
      </c>
      <c r="J71" s="14">
        <v>0</v>
      </c>
      <c r="K71" s="64" t="s">
        <v>263</v>
      </c>
      <c r="L71" s="136"/>
      <c r="M71" s="91" t="s">
        <v>390</v>
      </c>
      <c r="N71" s="56" t="s">
        <v>39</v>
      </c>
      <c r="O71" s="104" t="s">
        <v>350</v>
      </c>
      <c r="P71" s="77" t="s">
        <v>427</v>
      </c>
      <c r="Q71" s="95" t="s">
        <v>391</v>
      </c>
      <c r="R71" s="76"/>
      <c r="S71" s="57"/>
      <c r="T71" s="78"/>
      <c r="U71" s="102"/>
    </row>
    <row r="72" spans="1:21" s="96" customFormat="1" ht="63.75" x14ac:dyDescent="0.25">
      <c r="A72" s="154">
        <v>10</v>
      </c>
      <c r="B72" s="121" t="s">
        <v>328</v>
      </c>
      <c r="C72" s="124" t="s">
        <v>147</v>
      </c>
      <c r="D72" s="142" t="s">
        <v>316</v>
      </c>
      <c r="E72" s="10" t="s">
        <v>42</v>
      </c>
      <c r="F72" s="94" t="s">
        <v>329</v>
      </c>
      <c r="G72" s="61">
        <v>45748</v>
      </c>
      <c r="H72" s="61">
        <v>46356</v>
      </c>
      <c r="I72" s="54">
        <f t="shared" si="0"/>
        <v>-86.857142857142861</v>
      </c>
      <c r="J72" s="14">
        <v>0.05</v>
      </c>
      <c r="K72" s="64" t="s">
        <v>263</v>
      </c>
      <c r="L72" s="112">
        <f>AVERAGE(J72:J75)</f>
        <v>1.2500000000000001E-2</v>
      </c>
      <c r="M72" s="91" t="s">
        <v>359</v>
      </c>
      <c r="N72" s="56" t="s">
        <v>39</v>
      </c>
      <c r="O72" s="104" t="s">
        <v>376</v>
      </c>
      <c r="P72" s="71" t="s">
        <v>430</v>
      </c>
      <c r="Q72" s="95" t="s">
        <v>391</v>
      </c>
      <c r="R72" s="72"/>
      <c r="S72" s="56"/>
      <c r="T72" s="73"/>
      <c r="U72" s="102"/>
    </row>
    <row r="73" spans="1:21" s="96" customFormat="1" ht="38.25" x14ac:dyDescent="0.25">
      <c r="A73" s="155"/>
      <c r="B73" s="122"/>
      <c r="C73" s="125"/>
      <c r="D73" s="143"/>
      <c r="E73" s="10" t="s">
        <v>45</v>
      </c>
      <c r="F73" s="94" t="s">
        <v>148</v>
      </c>
      <c r="G73" s="61">
        <v>45748</v>
      </c>
      <c r="H73" s="61">
        <v>46356</v>
      </c>
      <c r="I73" s="54">
        <f t="shared" si="0"/>
        <v>-86.857142857142861</v>
      </c>
      <c r="J73" s="14">
        <v>0</v>
      </c>
      <c r="K73" s="64" t="s">
        <v>263</v>
      </c>
      <c r="L73" s="113"/>
      <c r="M73" s="91" t="s">
        <v>390</v>
      </c>
      <c r="N73" s="56" t="s">
        <v>39</v>
      </c>
      <c r="O73" s="104" t="s">
        <v>350</v>
      </c>
      <c r="P73" s="71" t="s">
        <v>424</v>
      </c>
      <c r="Q73" s="95" t="s">
        <v>391</v>
      </c>
      <c r="R73" s="72"/>
      <c r="S73" s="56"/>
      <c r="T73" s="73"/>
      <c r="U73" s="102"/>
    </row>
    <row r="74" spans="1:21" s="96" customFormat="1" ht="51" x14ac:dyDescent="0.25">
      <c r="A74" s="155"/>
      <c r="B74" s="122"/>
      <c r="C74" s="125"/>
      <c r="D74" s="143"/>
      <c r="E74" s="10" t="s">
        <v>48</v>
      </c>
      <c r="F74" s="94" t="s">
        <v>149</v>
      </c>
      <c r="G74" s="60">
        <v>46054</v>
      </c>
      <c r="H74" s="58">
        <v>46371</v>
      </c>
      <c r="I74" s="54">
        <f t="shared" si="0"/>
        <v>-45.285714285714285</v>
      </c>
      <c r="J74" s="14">
        <v>0</v>
      </c>
      <c r="K74" s="59" t="s">
        <v>265</v>
      </c>
      <c r="L74" s="113"/>
      <c r="M74" s="91" t="s">
        <v>390</v>
      </c>
      <c r="N74" s="56" t="s">
        <v>39</v>
      </c>
      <c r="O74" s="104" t="s">
        <v>350</v>
      </c>
      <c r="P74" s="77" t="s">
        <v>427</v>
      </c>
      <c r="Q74" s="95" t="s">
        <v>391</v>
      </c>
      <c r="R74" s="72"/>
      <c r="S74" s="56"/>
      <c r="T74" s="73"/>
      <c r="U74" s="102"/>
    </row>
    <row r="75" spans="1:21" s="96" customFormat="1" ht="38.25" x14ac:dyDescent="0.25">
      <c r="A75" s="156"/>
      <c r="B75" s="123"/>
      <c r="C75" s="126"/>
      <c r="D75" s="144"/>
      <c r="E75" s="10" t="s">
        <v>51</v>
      </c>
      <c r="F75" s="94" t="s">
        <v>150</v>
      </c>
      <c r="G75" s="60">
        <v>46054</v>
      </c>
      <c r="H75" s="58">
        <v>46371</v>
      </c>
      <c r="I75" s="54">
        <f t="shared" si="0"/>
        <v>-45.285714285714285</v>
      </c>
      <c r="J75" s="14">
        <v>0</v>
      </c>
      <c r="K75" s="59" t="s">
        <v>264</v>
      </c>
      <c r="L75" s="114"/>
      <c r="M75" s="91" t="s">
        <v>390</v>
      </c>
      <c r="N75" s="56" t="s">
        <v>39</v>
      </c>
      <c r="O75" s="104" t="s">
        <v>350</v>
      </c>
      <c r="P75" s="77" t="s">
        <v>427</v>
      </c>
      <c r="Q75" s="95" t="s">
        <v>391</v>
      </c>
      <c r="R75" s="72"/>
      <c r="S75" s="56"/>
      <c r="T75" s="73"/>
      <c r="U75" s="102"/>
    </row>
    <row r="76" spans="1:21" s="75" customFormat="1" ht="180" customHeight="1" x14ac:dyDescent="0.25">
      <c r="A76" s="202">
        <v>11</v>
      </c>
      <c r="B76" s="121" t="s">
        <v>330</v>
      </c>
      <c r="C76" s="124" t="s">
        <v>157</v>
      </c>
      <c r="D76" s="130" t="s">
        <v>315</v>
      </c>
      <c r="E76" s="10" t="s">
        <v>42</v>
      </c>
      <c r="F76" s="91" t="s">
        <v>151</v>
      </c>
      <c r="G76" s="58">
        <v>45625</v>
      </c>
      <c r="H76" s="110">
        <v>45746</v>
      </c>
      <c r="I76" s="54">
        <f t="shared" si="0"/>
        <v>-17.285714285714285</v>
      </c>
      <c r="J76" s="108">
        <v>0.2</v>
      </c>
      <c r="K76" s="70" t="s">
        <v>270</v>
      </c>
      <c r="L76" s="114">
        <f>AVERAGE(J76:J81)</f>
        <v>0.3666666666666667</v>
      </c>
      <c r="M76" s="91" t="s">
        <v>360</v>
      </c>
      <c r="N76" s="56" t="s">
        <v>36</v>
      </c>
      <c r="O76" s="104" t="s">
        <v>361</v>
      </c>
      <c r="P76" s="71" t="s">
        <v>512</v>
      </c>
      <c r="Q76" s="95" t="s">
        <v>391</v>
      </c>
      <c r="R76" s="72"/>
      <c r="S76" s="56"/>
      <c r="T76" s="73"/>
      <c r="U76" s="74"/>
    </row>
    <row r="77" spans="1:21" s="75" customFormat="1" ht="51" x14ac:dyDescent="0.25">
      <c r="A77" s="203"/>
      <c r="B77" s="122"/>
      <c r="C77" s="125"/>
      <c r="D77" s="147"/>
      <c r="E77" s="10" t="s">
        <v>45</v>
      </c>
      <c r="F77" s="92" t="s">
        <v>152</v>
      </c>
      <c r="G77" s="60">
        <v>45614</v>
      </c>
      <c r="H77" s="109">
        <v>45716</v>
      </c>
      <c r="I77" s="54">
        <f t="shared" si="0"/>
        <v>-14.571428571428571</v>
      </c>
      <c r="J77" s="108">
        <v>0</v>
      </c>
      <c r="K77" s="70" t="s">
        <v>58</v>
      </c>
      <c r="L77" s="136"/>
      <c r="M77" s="91" t="s">
        <v>390</v>
      </c>
      <c r="N77" s="57" t="s">
        <v>269</v>
      </c>
      <c r="O77" s="104" t="s">
        <v>350</v>
      </c>
      <c r="P77" s="71" t="s">
        <v>509</v>
      </c>
      <c r="Q77" s="95" t="s">
        <v>391</v>
      </c>
      <c r="R77" s="76"/>
      <c r="S77" s="57"/>
      <c r="T77" s="78"/>
      <c r="U77" s="74"/>
    </row>
    <row r="78" spans="1:21" s="75" customFormat="1" ht="189" customHeight="1" x14ac:dyDescent="0.25">
      <c r="A78" s="203"/>
      <c r="B78" s="122"/>
      <c r="C78" s="125"/>
      <c r="D78" s="147"/>
      <c r="E78" s="10" t="s">
        <v>48</v>
      </c>
      <c r="F78" s="94" t="s">
        <v>153</v>
      </c>
      <c r="G78" s="60">
        <v>45616</v>
      </c>
      <c r="H78" s="109">
        <v>45747</v>
      </c>
      <c r="I78" s="54">
        <f t="shared" si="0"/>
        <v>-18.714285714285715</v>
      </c>
      <c r="J78" s="108">
        <v>0.1</v>
      </c>
      <c r="K78" s="70" t="s">
        <v>270</v>
      </c>
      <c r="L78" s="136"/>
      <c r="M78" s="90" t="s">
        <v>362</v>
      </c>
      <c r="N78" s="57" t="s">
        <v>269</v>
      </c>
      <c r="O78" s="99" t="s">
        <v>363</v>
      </c>
      <c r="P78" s="71" t="s">
        <v>511</v>
      </c>
      <c r="Q78" s="95" t="s">
        <v>391</v>
      </c>
      <c r="R78" s="76"/>
      <c r="S78" s="57"/>
      <c r="T78" s="78"/>
      <c r="U78" s="74"/>
    </row>
    <row r="79" spans="1:21" s="75" customFormat="1" ht="38.25" x14ac:dyDescent="0.25">
      <c r="A79" s="203"/>
      <c r="B79" s="122"/>
      <c r="C79" s="125"/>
      <c r="D79" s="147"/>
      <c r="E79" s="10" t="s">
        <v>51</v>
      </c>
      <c r="F79" s="94" t="s">
        <v>267</v>
      </c>
      <c r="G79" s="60">
        <v>45691</v>
      </c>
      <c r="H79" s="60">
        <v>46356</v>
      </c>
      <c r="I79" s="54">
        <f t="shared" si="0"/>
        <v>-95</v>
      </c>
      <c r="J79" s="14">
        <v>0</v>
      </c>
      <c r="K79" s="70" t="s">
        <v>268</v>
      </c>
      <c r="L79" s="136"/>
      <c r="M79" s="91" t="s">
        <v>390</v>
      </c>
      <c r="N79" s="57" t="s">
        <v>272</v>
      </c>
      <c r="O79" s="104" t="s">
        <v>350</v>
      </c>
      <c r="P79" s="71" t="s">
        <v>431</v>
      </c>
      <c r="Q79" s="95" t="s">
        <v>391</v>
      </c>
      <c r="R79" s="76"/>
      <c r="S79" s="57"/>
      <c r="T79" s="78"/>
      <c r="U79" s="74"/>
    </row>
    <row r="80" spans="1:21" s="75" customFormat="1" ht="106.5" customHeight="1" x14ac:dyDescent="0.25">
      <c r="A80" s="203"/>
      <c r="B80" s="122"/>
      <c r="C80" s="125"/>
      <c r="D80" s="147"/>
      <c r="E80" s="10" t="s">
        <v>73</v>
      </c>
      <c r="F80" s="94" t="s">
        <v>154</v>
      </c>
      <c r="G80" s="60">
        <v>45597</v>
      </c>
      <c r="H80" s="60">
        <v>45746</v>
      </c>
      <c r="I80" s="54">
        <f t="shared" si="0"/>
        <v>-21.285714285714285</v>
      </c>
      <c r="J80" s="14">
        <v>1</v>
      </c>
      <c r="K80" s="70" t="s">
        <v>266</v>
      </c>
      <c r="L80" s="136"/>
      <c r="M80" s="90" t="s">
        <v>366</v>
      </c>
      <c r="N80" s="57" t="s">
        <v>273</v>
      </c>
      <c r="O80" s="99" t="s">
        <v>364</v>
      </c>
      <c r="P80" s="71" t="s">
        <v>432</v>
      </c>
      <c r="Q80" s="95" t="s">
        <v>391</v>
      </c>
      <c r="R80" s="76"/>
      <c r="S80" s="57"/>
      <c r="T80" s="78"/>
      <c r="U80" s="74"/>
    </row>
    <row r="81" spans="1:21" s="75" customFormat="1" ht="51" x14ac:dyDescent="0.25">
      <c r="A81" s="203"/>
      <c r="B81" s="123"/>
      <c r="C81" s="125"/>
      <c r="D81" s="147"/>
      <c r="E81" s="10" t="s">
        <v>76</v>
      </c>
      <c r="F81" s="91" t="s">
        <v>155</v>
      </c>
      <c r="G81" s="60">
        <v>45719</v>
      </c>
      <c r="H81" s="60">
        <v>45777</v>
      </c>
      <c r="I81" s="54">
        <f t="shared" si="0"/>
        <v>-8.2857142857142865</v>
      </c>
      <c r="J81" s="14">
        <v>0.9</v>
      </c>
      <c r="K81" s="70" t="s">
        <v>271</v>
      </c>
      <c r="L81" s="136"/>
      <c r="M81" s="90" t="s">
        <v>365</v>
      </c>
      <c r="N81" s="57" t="s">
        <v>274</v>
      </c>
      <c r="O81" s="99" t="s">
        <v>367</v>
      </c>
      <c r="P81" s="71" t="s">
        <v>433</v>
      </c>
      <c r="Q81" s="95" t="s">
        <v>391</v>
      </c>
      <c r="R81" s="76"/>
      <c r="S81" s="57"/>
      <c r="T81" s="78"/>
      <c r="U81" s="74"/>
    </row>
    <row r="82" spans="1:21" s="96" customFormat="1" ht="63.75" x14ac:dyDescent="0.25">
      <c r="A82" s="115">
        <v>12</v>
      </c>
      <c r="B82" s="129" t="s">
        <v>325</v>
      </c>
      <c r="C82" s="124" t="s">
        <v>178</v>
      </c>
      <c r="D82" s="131" t="s">
        <v>314</v>
      </c>
      <c r="E82" s="10" t="s">
        <v>42</v>
      </c>
      <c r="F82" s="91" t="s">
        <v>156</v>
      </c>
      <c r="G82" s="58">
        <v>45597</v>
      </c>
      <c r="H82" s="58">
        <v>45641</v>
      </c>
      <c r="I82" s="54">
        <f t="shared" si="0"/>
        <v>-6.2857142857142856</v>
      </c>
      <c r="J82" s="14">
        <v>1</v>
      </c>
      <c r="K82" s="70" t="s">
        <v>96</v>
      </c>
      <c r="L82" s="112">
        <f>AVERAGE(J82:J97)</f>
        <v>0.52500000000000002</v>
      </c>
      <c r="M82" s="91" t="s">
        <v>368</v>
      </c>
      <c r="N82" s="56" t="s">
        <v>275</v>
      </c>
      <c r="O82" s="104" t="s">
        <v>354</v>
      </c>
      <c r="P82" s="71" t="s">
        <v>436</v>
      </c>
      <c r="Q82" s="95" t="s">
        <v>391</v>
      </c>
      <c r="R82" s="72"/>
      <c r="S82" s="56"/>
      <c r="T82" s="73"/>
      <c r="U82" s="102"/>
    </row>
    <row r="83" spans="1:21" s="96" customFormat="1" ht="63.75" x14ac:dyDescent="0.25">
      <c r="A83" s="116"/>
      <c r="B83" s="129"/>
      <c r="C83" s="125"/>
      <c r="D83" s="132"/>
      <c r="E83" s="10" t="s">
        <v>45</v>
      </c>
      <c r="F83" s="90" t="s">
        <v>159</v>
      </c>
      <c r="G83" s="62">
        <v>45621</v>
      </c>
      <c r="H83" s="62">
        <v>45623</v>
      </c>
      <c r="I83" s="54">
        <f t="shared" si="0"/>
        <v>-0.2857142857142857</v>
      </c>
      <c r="J83" s="14">
        <v>1</v>
      </c>
      <c r="K83" s="70" t="s">
        <v>283</v>
      </c>
      <c r="L83" s="113"/>
      <c r="M83" s="91" t="s">
        <v>369</v>
      </c>
      <c r="N83" s="106" t="s">
        <v>276</v>
      </c>
      <c r="O83" s="104" t="s">
        <v>290</v>
      </c>
      <c r="P83" s="71" t="s">
        <v>437</v>
      </c>
      <c r="Q83" s="95" t="s">
        <v>391</v>
      </c>
      <c r="R83" s="72"/>
      <c r="S83" s="56"/>
      <c r="T83" s="73"/>
      <c r="U83" s="103"/>
    </row>
    <row r="84" spans="1:21" s="96" customFormat="1" ht="153" x14ac:dyDescent="0.25">
      <c r="A84" s="116"/>
      <c r="B84" s="129"/>
      <c r="C84" s="125"/>
      <c r="D84" s="132"/>
      <c r="E84" s="10" t="s">
        <v>48</v>
      </c>
      <c r="F84" s="90" t="s">
        <v>109</v>
      </c>
      <c r="G84" s="63">
        <v>45627</v>
      </c>
      <c r="H84" s="63">
        <v>45716</v>
      </c>
      <c r="I84" s="54">
        <f t="shared" si="0"/>
        <v>-12.714285714285714</v>
      </c>
      <c r="J84" s="14">
        <v>1</v>
      </c>
      <c r="K84" s="70" t="s">
        <v>284</v>
      </c>
      <c r="L84" s="113"/>
      <c r="M84" s="91" t="s">
        <v>370</v>
      </c>
      <c r="N84" s="106" t="s">
        <v>276</v>
      </c>
      <c r="O84" s="104" t="s">
        <v>371</v>
      </c>
      <c r="P84" s="71" t="s">
        <v>502</v>
      </c>
      <c r="Q84" s="95" t="s">
        <v>391</v>
      </c>
      <c r="R84" s="72"/>
      <c r="S84" s="56"/>
      <c r="T84" s="73"/>
      <c r="U84" s="103"/>
    </row>
    <row r="85" spans="1:21" s="96" customFormat="1" ht="127.5" x14ac:dyDescent="0.25">
      <c r="A85" s="116"/>
      <c r="B85" s="129"/>
      <c r="C85" s="125"/>
      <c r="D85" s="132"/>
      <c r="E85" s="10" t="s">
        <v>51</v>
      </c>
      <c r="F85" s="90" t="s">
        <v>340</v>
      </c>
      <c r="G85" s="87">
        <v>45643</v>
      </c>
      <c r="H85" s="87">
        <v>45777</v>
      </c>
      <c r="I85" s="54">
        <f t="shared" si="0"/>
        <v>-19.142857142857142</v>
      </c>
      <c r="J85" s="14">
        <v>1</v>
      </c>
      <c r="K85" s="70" t="s">
        <v>285</v>
      </c>
      <c r="L85" s="113"/>
      <c r="M85" s="91" t="s">
        <v>372</v>
      </c>
      <c r="N85" s="106" t="s">
        <v>277</v>
      </c>
      <c r="O85" s="104" t="s">
        <v>373</v>
      </c>
      <c r="P85" s="71" t="s">
        <v>438</v>
      </c>
      <c r="Q85" s="95" t="s">
        <v>391</v>
      </c>
      <c r="R85" s="72"/>
      <c r="S85" s="56"/>
      <c r="T85" s="73"/>
      <c r="U85" s="103"/>
    </row>
    <row r="86" spans="1:21" s="96" customFormat="1" ht="167.25" customHeight="1" x14ac:dyDescent="0.25">
      <c r="A86" s="116"/>
      <c r="B86" s="129"/>
      <c r="C86" s="125"/>
      <c r="D86" s="132"/>
      <c r="E86" s="10" t="s">
        <v>73</v>
      </c>
      <c r="F86" s="90" t="s">
        <v>160</v>
      </c>
      <c r="G86" s="63">
        <v>45691</v>
      </c>
      <c r="H86" s="111">
        <v>45695</v>
      </c>
      <c r="I86" s="54">
        <f t="shared" si="0"/>
        <v>-0.5714285714285714</v>
      </c>
      <c r="J86" s="108">
        <v>0.9</v>
      </c>
      <c r="K86" s="80" t="s">
        <v>286</v>
      </c>
      <c r="L86" s="113"/>
      <c r="M86" s="91" t="s">
        <v>374</v>
      </c>
      <c r="N86" s="106" t="s">
        <v>288</v>
      </c>
      <c r="O86" s="104" t="s">
        <v>375</v>
      </c>
      <c r="P86" s="71" t="s">
        <v>510</v>
      </c>
      <c r="Q86" s="95" t="s">
        <v>391</v>
      </c>
      <c r="R86" s="72"/>
      <c r="S86" s="56"/>
      <c r="T86" s="73"/>
      <c r="U86" s="103"/>
    </row>
    <row r="87" spans="1:21" s="96" customFormat="1" ht="75" x14ac:dyDescent="0.25">
      <c r="A87" s="116"/>
      <c r="B87" s="129"/>
      <c r="C87" s="125"/>
      <c r="D87" s="132"/>
      <c r="E87" s="10" t="s">
        <v>76</v>
      </c>
      <c r="F87" s="90" t="s">
        <v>161</v>
      </c>
      <c r="G87" s="63">
        <v>45698</v>
      </c>
      <c r="H87" s="63">
        <v>45899</v>
      </c>
      <c r="I87" s="54">
        <f t="shared" si="0"/>
        <v>-28.714285714285715</v>
      </c>
      <c r="J87" s="14">
        <v>0</v>
      </c>
      <c r="K87" s="81" t="s">
        <v>88</v>
      </c>
      <c r="L87" s="113"/>
      <c r="M87" s="91" t="s">
        <v>390</v>
      </c>
      <c r="N87" s="106" t="s">
        <v>276</v>
      </c>
      <c r="O87" s="99" t="s">
        <v>350</v>
      </c>
      <c r="P87" s="71" t="s">
        <v>418</v>
      </c>
      <c r="Q87" s="95" t="s">
        <v>391</v>
      </c>
      <c r="R87" s="76"/>
      <c r="S87" s="57"/>
      <c r="T87" s="78"/>
      <c r="U87" s="103" t="s">
        <v>158</v>
      </c>
    </row>
    <row r="88" spans="1:21" s="96" customFormat="1" ht="102" x14ac:dyDescent="0.25">
      <c r="A88" s="116"/>
      <c r="B88" s="129"/>
      <c r="C88" s="125"/>
      <c r="D88" s="132"/>
      <c r="E88" s="10" t="s">
        <v>162</v>
      </c>
      <c r="F88" s="90" t="s">
        <v>102</v>
      </c>
      <c r="G88" s="63">
        <v>45705</v>
      </c>
      <c r="H88" s="63">
        <v>45899</v>
      </c>
      <c r="I88" s="54">
        <f t="shared" si="0"/>
        <v>-27.714285714285715</v>
      </c>
      <c r="J88" s="14">
        <v>0.3</v>
      </c>
      <c r="K88" s="81" t="s">
        <v>287</v>
      </c>
      <c r="L88" s="113"/>
      <c r="M88" s="90" t="s">
        <v>377</v>
      </c>
      <c r="N88" s="106" t="s">
        <v>276</v>
      </c>
      <c r="O88" s="99" t="s">
        <v>378</v>
      </c>
      <c r="P88" s="71" t="s">
        <v>439</v>
      </c>
      <c r="Q88" s="95" t="s">
        <v>391</v>
      </c>
      <c r="R88" s="76"/>
      <c r="S88" s="57"/>
      <c r="T88" s="78"/>
      <c r="U88" s="103" t="s">
        <v>158</v>
      </c>
    </row>
    <row r="89" spans="1:21" s="96" customFormat="1" ht="76.5" x14ac:dyDescent="0.25">
      <c r="A89" s="116"/>
      <c r="B89" s="129"/>
      <c r="C89" s="125"/>
      <c r="D89" s="132"/>
      <c r="E89" s="10" t="s">
        <v>163</v>
      </c>
      <c r="F89" s="90" t="s">
        <v>164</v>
      </c>
      <c r="G89" s="63">
        <v>45698</v>
      </c>
      <c r="H89" s="63">
        <v>45899</v>
      </c>
      <c r="I89" s="54">
        <f t="shared" si="0"/>
        <v>-28.714285714285715</v>
      </c>
      <c r="J89" s="14">
        <v>0.2</v>
      </c>
      <c r="K89" s="81" t="s">
        <v>289</v>
      </c>
      <c r="L89" s="113"/>
      <c r="M89" s="90" t="s">
        <v>379</v>
      </c>
      <c r="N89" s="57" t="s">
        <v>291</v>
      </c>
      <c r="O89" s="99" t="s">
        <v>289</v>
      </c>
      <c r="P89" s="71" t="s">
        <v>440</v>
      </c>
      <c r="Q89" s="95" t="s">
        <v>391</v>
      </c>
      <c r="R89" s="76"/>
      <c r="S89" s="57"/>
      <c r="T89" s="78"/>
      <c r="U89" s="103"/>
    </row>
    <row r="90" spans="1:21" s="96" customFormat="1" ht="216.75" x14ac:dyDescent="0.25">
      <c r="A90" s="116"/>
      <c r="B90" s="129"/>
      <c r="C90" s="125"/>
      <c r="D90" s="132"/>
      <c r="E90" s="10" t="s">
        <v>165</v>
      </c>
      <c r="F90" s="90" t="s">
        <v>166</v>
      </c>
      <c r="G90" s="63">
        <v>45698</v>
      </c>
      <c r="H90" s="63">
        <v>45899</v>
      </c>
      <c r="I90" s="54">
        <f t="shared" si="0"/>
        <v>-28.714285714285715</v>
      </c>
      <c r="J90" s="14">
        <v>0.6</v>
      </c>
      <c r="K90" s="81" t="s">
        <v>290</v>
      </c>
      <c r="L90" s="113"/>
      <c r="M90" s="90" t="s">
        <v>380</v>
      </c>
      <c r="N90" s="57" t="s">
        <v>292</v>
      </c>
      <c r="O90" s="99" t="s">
        <v>371</v>
      </c>
      <c r="P90" s="71" t="s">
        <v>441</v>
      </c>
      <c r="Q90" s="95" t="s">
        <v>391</v>
      </c>
      <c r="R90" s="76"/>
      <c r="S90" s="57"/>
      <c r="T90" s="78"/>
      <c r="U90" s="103" t="s">
        <v>158</v>
      </c>
    </row>
    <row r="91" spans="1:21" s="96" customFormat="1" ht="127.5" x14ac:dyDescent="0.25">
      <c r="A91" s="116"/>
      <c r="B91" s="129"/>
      <c r="C91" s="125"/>
      <c r="D91" s="132"/>
      <c r="E91" s="10" t="s">
        <v>167</v>
      </c>
      <c r="F91" s="92" t="s">
        <v>168</v>
      </c>
      <c r="G91" s="63">
        <v>45698</v>
      </c>
      <c r="H91" s="63">
        <v>45899</v>
      </c>
      <c r="I91" s="54">
        <f t="shared" si="0"/>
        <v>-28.714285714285715</v>
      </c>
      <c r="J91" s="14">
        <v>0.6</v>
      </c>
      <c r="K91" s="81" t="s">
        <v>134</v>
      </c>
      <c r="L91" s="113"/>
      <c r="M91" s="90" t="s">
        <v>382</v>
      </c>
      <c r="N91" s="57" t="s">
        <v>292</v>
      </c>
      <c r="O91" s="99" t="s">
        <v>381</v>
      </c>
      <c r="P91" s="71" t="s">
        <v>442</v>
      </c>
      <c r="Q91" s="95" t="s">
        <v>391</v>
      </c>
      <c r="R91" s="76"/>
      <c r="S91" s="57"/>
      <c r="T91" s="78"/>
      <c r="U91" s="103"/>
    </row>
    <row r="92" spans="1:21" s="96" customFormat="1" ht="51" x14ac:dyDescent="0.25">
      <c r="A92" s="116"/>
      <c r="B92" s="129"/>
      <c r="C92" s="125"/>
      <c r="D92" s="132"/>
      <c r="E92" s="10" t="s">
        <v>169</v>
      </c>
      <c r="F92" s="92" t="s">
        <v>170</v>
      </c>
      <c r="G92" s="63">
        <v>45698</v>
      </c>
      <c r="H92" s="63">
        <v>45899</v>
      </c>
      <c r="I92" s="54">
        <f t="shared" si="0"/>
        <v>-28.714285714285715</v>
      </c>
      <c r="J92" s="14">
        <v>0.7</v>
      </c>
      <c r="K92" s="81" t="s">
        <v>290</v>
      </c>
      <c r="L92" s="113"/>
      <c r="M92" s="90" t="s">
        <v>383</v>
      </c>
      <c r="N92" s="57" t="s">
        <v>292</v>
      </c>
      <c r="O92" s="99" t="s">
        <v>378</v>
      </c>
      <c r="P92" s="71" t="s">
        <v>503</v>
      </c>
      <c r="Q92" s="95" t="s">
        <v>391</v>
      </c>
      <c r="R92" s="76"/>
      <c r="S92" s="57"/>
      <c r="T92" s="78"/>
      <c r="U92" s="102"/>
    </row>
    <row r="93" spans="1:21" s="96" customFormat="1" ht="89.25" x14ac:dyDescent="0.25">
      <c r="A93" s="116"/>
      <c r="B93" s="129"/>
      <c r="C93" s="125"/>
      <c r="D93" s="132"/>
      <c r="E93" s="10" t="s">
        <v>171</v>
      </c>
      <c r="F93" s="90" t="s">
        <v>164</v>
      </c>
      <c r="G93" s="63">
        <v>45705</v>
      </c>
      <c r="H93" s="63">
        <v>45930</v>
      </c>
      <c r="I93" s="54">
        <f t="shared" si="0"/>
        <v>-32.142857142857146</v>
      </c>
      <c r="J93" s="14">
        <v>0.7</v>
      </c>
      <c r="K93" s="79" t="s">
        <v>289</v>
      </c>
      <c r="L93" s="113"/>
      <c r="M93" s="90" t="s">
        <v>379</v>
      </c>
      <c r="N93" s="57" t="s">
        <v>292</v>
      </c>
      <c r="O93" s="104" t="s">
        <v>289</v>
      </c>
      <c r="P93" s="71" t="s">
        <v>504</v>
      </c>
      <c r="Q93" s="95" t="s">
        <v>391</v>
      </c>
      <c r="R93" s="72"/>
      <c r="S93" s="56"/>
      <c r="T93" s="73"/>
      <c r="U93" s="102"/>
    </row>
    <row r="94" spans="1:21" s="96" customFormat="1" ht="76.5" x14ac:dyDescent="0.25">
      <c r="A94" s="116"/>
      <c r="B94" s="129"/>
      <c r="C94" s="125"/>
      <c r="D94" s="132"/>
      <c r="E94" s="10" t="s">
        <v>172</v>
      </c>
      <c r="F94" s="92" t="s">
        <v>173</v>
      </c>
      <c r="G94" s="63">
        <v>45705</v>
      </c>
      <c r="H94" s="63">
        <v>45930</v>
      </c>
      <c r="I94" s="54">
        <f t="shared" si="0"/>
        <v>-32.142857142857146</v>
      </c>
      <c r="J94" s="14">
        <v>0.4</v>
      </c>
      <c r="K94" s="81" t="s">
        <v>293</v>
      </c>
      <c r="L94" s="113"/>
      <c r="M94" s="90" t="s">
        <v>384</v>
      </c>
      <c r="N94" s="57" t="s">
        <v>292</v>
      </c>
      <c r="O94" s="99" t="s">
        <v>385</v>
      </c>
      <c r="P94" s="71" t="s">
        <v>444</v>
      </c>
      <c r="Q94" s="95" t="s">
        <v>391</v>
      </c>
      <c r="R94" s="76"/>
      <c r="S94" s="57"/>
      <c r="T94" s="78"/>
      <c r="U94" s="102"/>
    </row>
    <row r="95" spans="1:21" s="96" customFormat="1" ht="25.5" x14ac:dyDescent="0.25">
      <c r="A95" s="116"/>
      <c r="B95" s="129"/>
      <c r="C95" s="125"/>
      <c r="D95" s="132"/>
      <c r="E95" s="10" t="s">
        <v>174</v>
      </c>
      <c r="F95" s="92" t="s">
        <v>175</v>
      </c>
      <c r="G95" s="63">
        <v>45698</v>
      </c>
      <c r="H95" s="63">
        <v>45930</v>
      </c>
      <c r="I95" s="54">
        <f t="shared" si="0"/>
        <v>-33.142857142857146</v>
      </c>
      <c r="J95" s="14">
        <v>0</v>
      </c>
      <c r="K95" s="81" t="s">
        <v>287</v>
      </c>
      <c r="L95" s="113"/>
      <c r="M95" s="91" t="s">
        <v>390</v>
      </c>
      <c r="N95" s="57" t="s">
        <v>292</v>
      </c>
      <c r="O95" s="99" t="s">
        <v>350</v>
      </c>
      <c r="P95" s="71" t="s">
        <v>418</v>
      </c>
      <c r="Q95" s="95" t="s">
        <v>391</v>
      </c>
      <c r="R95" s="76"/>
      <c r="S95" s="57"/>
      <c r="T95" s="78"/>
      <c r="U95" s="102"/>
    </row>
    <row r="96" spans="1:21" s="96" customFormat="1" ht="25.5" x14ac:dyDescent="0.25">
      <c r="A96" s="116"/>
      <c r="B96" s="129"/>
      <c r="C96" s="125"/>
      <c r="D96" s="132"/>
      <c r="E96" s="10" t="s">
        <v>176</v>
      </c>
      <c r="F96" s="90" t="s">
        <v>164</v>
      </c>
      <c r="G96" s="63">
        <v>45705</v>
      </c>
      <c r="H96" s="63">
        <v>46006</v>
      </c>
      <c r="I96" s="54">
        <f t="shared" si="0"/>
        <v>-43</v>
      </c>
      <c r="J96" s="14">
        <v>0</v>
      </c>
      <c r="K96" s="81" t="s">
        <v>294</v>
      </c>
      <c r="L96" s="113"/>
      <c r="M96" s="91" t="s">
        <v>390</v>
      </c>
      <c r="N96" s="57" t="s">
        <v>292</v>
      </c>
      <c r="O96" s="99" t="s">
        <v>350</v>
      </c>
      <c r="P96" s="71" t="s">
        <v>434</v>
      </c>
      <c r="Q96" s="95" t="s">
        <v>391</v>
      </c>
      <c r="R96" s="76"/>
      <c r="S96" s="57"/>
      <c r="T96" s="78"/>
      <c r="U96" s="102"/>
    </row>
    <row r="97" spans="1:21" s="96" customFormat="1" ht="25.5" x14ac:dyDescent="0.25">
      <c r="A97" s="117"/>
      <c r="B97" s="130"/>
      <c r="C97" s="126"/>
      <c r="D97" s="133"/>
      <c r="E97" s="10" t="s">
        <v>297</v>
      </c>
      <c r="F97" s="92" t="s">
        <v>177</v>
      </c>
      <c r="G97" s="63">
        <v>45627</v>
      </c>
      <c r="H97" s="63">
        <v>46006</v>
      </c>
      <c r="I97" s="54">
        <f t="shared" si="0"/>
        <v>-54.142857142857146</v>
      </c>
      <c r="J97" s="14">
        <v>0</v>
      </c>
      <c r="K97" s="81" t="s">
        <v>294</v>
      </c>
      <c r="L97" s="114"/>
      <c r="M97" s="91" t="s">
        <v>390</v>
      </c>
      <c r="N97" s="57" t="s">
        <v>292</v>
      </c>
      <c r="O97" s="99" t="s">
        <v>350</v>
      </c>
      <c r="P97" s="71" t="s">
        <v>435</v>
      </c>
      <c r="Q97" s="95" t="s">
        <v>391</v>
      </c>
      <c r="R97" s="76"/>
      <c r="S97" s="57"/>
      <c r="T97" s="78"/>
      <c r="U97" s="102"/>
    </row>
    <row r="98" spans="1:21" s="96" customFormat="1" ht="242.25" x14ac:dyDescent="0.25">
      <c r="A98" s="118">
        <v>13</v>
      </c>
      <c r="B98" s="138" t="s">
        <v>326</v>
      </c>
      <c r="C98" s="124" t="s">
        <v>331</v>
      </c>
      <c r="D98" s="138" t="s">
        <v>342</v>
      </c>
      <c r="E98" s="10" t="s">
        <v>42</v>
      </c>
      <c r="F98" s="91" t="s">
        <v>142</v>
      </c>
      <c r="G98" s="58">
        <v>45690</v>
      </c>
      <c r="H98" s="58">
        <v>45838</v>
      </c>
      <c r="I98" s="54">
        <f t="shared" si="0"/>
        <v>-21.142857142857142</v>
      </c>
      <c r="J98" s="14">
        <v>0.4</v>
      </c>
      <c r="K98" s="55" t="s">
        <v>278</v>
      </c>
      <c r="L98" s="112">
        <f>AVERAGE(J98:J102)</f>
        <v>0.08</v>
      </c>
      <c r="M98" s="91" t="s">
        <v>357</v>
      </c>
      <c r="N98" s="56" t="s">
        <v>39</v>
      </c>
      <c r="O98" s="104" t="s">
        <v>358</v>
      </c>
      <c r="P98" s="71" t="s">
        <v>445</v>
      </c>
      <c r="Q98" s="95" t="s">
        <v>391</v>
      </c>
      <c r="R98" s="72"/>
      <c r="S98" s="56"/>
      <c r="T98" s="73"/>
      <c r="U98" s="102"/>
    </row>
    <row r="99" spans="1:21" s="96" customFormat="1" ht="38.25" x14ac:dyDescent="0.25">
      <c r="A99" s="119"/>
      <c r="B99" s="129"/>
      <c r="C99" s="125"/>
      <c r="D99" s="129"/>
      <c r="E99" s="11" t="s">
        <v>45</v>
      </c>
      <c r="F99" s="91" t="s">
        <v>143</v>
      </c>
      <c r="G99" s="58">
        <v>45690</v>
      </c>
      <c r="H99" s="58">
        <v>45838</v>
      </c>
      <c r="I99" s="54">
        <f t="shared" si="0"/>
        <v>-21.142857142857142</v>
      </c>
      <c r="J99" s="14">
        <v>0</v>
      </c>
      <c r="K99" s="64" t="s">
        <v>279</v>
      </c>
      <c r="L99" s="113"/>
      <c r="M99" s="91" t="s">
        <v>390</v>
      </c>
      <c r="N99" s="107" t="s">
        <v>277</v>
      </c>
      <c r="O99" s="99" t="s">
        <v>350</v>
      </c>
      <c r="P99" s="71" t="s">
        <v>402</v>
      </c>
      <c r="Q99" s="95" t="s">
        <v>391</v>
      </c>
      <c r="R99" s="76"/>
      <c r="S99" s="57"/>
      <c r="T99" s="78"/>
      <c r="U99" s="102"/>
    </row>
    <row r="100" spans="1:21" s="96" customFormat="1" ht="38.25" x14ac:dyDescent="0.25">
      <c r="A100" s="119"/>
      <c r="B100" s="129"/>
      <c r="C100" s="125"/>
      <c r="D100" s="129"/>
      <c r="E100" s="10" t="s">
        <v>48</v>
      </c>
      <c r="F100" s="91" t="s">
        <v>144</v>
      </c>
      <c r="G100" s="58">
        <v>45839</v>
      </c>
      <c r="H100" s="58">
        <v>45930</v>
      </c>
      <c r="I100" s="54">
        <f t="shared" si="0"/>
        <v>-13</v>
      </c>
      <c r="J100" s="14">
        <v>0</v>
      </c>
      <c r="K100" s="64" t="s">
        <v>261</v>
      </c>
      <c r="L100" s="113"/>
      <c r="M100" s="91" t="s">
        <v>390</v>
      </c>
      <c r="N100" s="107" t="s">
        <v>277</v>
      </c>
      <c r="O100" s="99" t="s">
        <v>350</v>
      </c>
      <c r="P100" s="77" t="s">
        <v>398</v>
      </c>
      <c r="Q100" s="95" t="s">
        <v>391</v>
      </c>
      <c r="R100" s="76"/>
      <c r="S100" s="57"/>
      <c r="T100" s="78"/>
      <c r="U100" s="102"/>
    </row>
    <row r="101" spans="1:21" s="96" customFormat="1" ht="38.25" x14ac:dyDescent="0.25">
      <c r="A101" s="119"/>
      <c r="B101" s="129"/>
      <c r="C101" s="125"/>
      <c r="D101" s="129"/>
      <c r="E101" s="11" t="s">
        <v>51</v>
      </c>
      <c r="F101" s="91" t="s">
        <v>145</v>
      </c>
      <c r="G101" s="58">
        <v>45931</v>
      </c>
      <c r="H101" s="58">
        <v>46006</v>
      </c>
      <c r="I101" s="54">
        <f t="shared" si="0"/>
        <v>-10.714285714285714</v>
      </c>
      <c r="J101" s="14">
        <v>0</v>
      </c>
      <c r="K101" s="55" t="s">
        <v>50</v>
      </c>
      <c r="L101" s="113"/>
      <c r="M101" s="91" t="s">
        <v>390</v>
      </c>
      <c r="N101" s="107" t="s">
        <v>277</v>
      </c>
      <c r="O101" s="104" t="s">
        <v>350</v>
      </c>
      <c r="P101" s="77" t="s">
        <v>428</v>
      </c>
      <c r="Q101" s="95" t="s">
        <v>391</v>
      </c>
      <c r="R101" s="72"/>
      <c r="S101" s="56"/>
      <c r="T101" s="73"/>
      <c r="U101" s="102"/>
    </row>
    <row r="102" spans="1:21" s="96" customFormat="1" ht="38.25" x14ac:dyDescent="0.25">
      <c r="A102" s="120"/>
      <c r="B102" s="130"/>
      <c r="C102" s="125"/>
      <c r="D102" s="130"/>
      <c r="E102" s="10" t="s">
        <v>73</v>
      </c>
      <c r="F102" s="92" t="s">
        <v>146</v>
      </c>
      <c r="G102" s="60">
        <v>46054</v>
      </c>
      <c r="H102" s="60">
        <v>46356</v>
      </c>
      <c r="I102" s="54">
        <f t="shared" si="0"/>
        <v>-43.142857142857146</v>
      </c>
      <c r="J102" s="14">
        <v>0</v>
      </c>
      <c r="K102" s="64" t="s">
        <v>280</v>
      </c>
      <c r="L102" s="114"/>
      <c r="M102" s="91" t="s">
        <v>390</v>
      </c>
      <c r="N102" s="107" t="s">
        <v>277</v>
      </c>
      <c r="O102" s="99" t="s">
        <v>350</v>
      </c>
      <c r="P102" s="77" t="s">
        <v>427</v>
      </c>
      <c r="Q102" s="95" t="s">
        <v>391</v>
      </c>
      <c r="R102" s="76"/>
      <c r="S102" s="57"/>
      <c r="T102" s="78"/>
      <c r="U102" s="102"/>
    </row>
    <row r="103" spans="1:21" s="96" customFormat="1" ht="25.5" x14ac:dyDescent="0.25">
      <c r="A103" s="120">
        <v>14</v>
      </c>
      <c r="B103" s="130" t="s">
        <v>327</v>
      </c>
      <c r="C103" s="124" t="s">
        <v>334</v>
      </c>
      <c r="D103" s="130" t="s">
        <v>311</v>
      </c>
      <c r="E103" s="10" t="s">
        <v>42</v>
      </c>
      <c r="F103" s="91" t="s">
        <v>179</v>
      </c>
      <c r="G103" s="58">
        <v>45931</v>
      </c>
      <c r="H103" s="58">
        <v>46233</v>
      </c>
      <c r="I103" s="54">
        <f t="shared" si="0"/>
        <v>-43.142857142857146</v>
      </c>
      <c r="J103" s="14">
        <v>0</v>
      </c>
      <c r="K103" s="55" t="s">
        <v>281</v>
      </c>
      <c r="L103" s="112">
        <f>AVERAGE(J103:J105)</f>
        <v>0.19999999999999998</v>
      </c>
      <c r="M103" s="91" t="s">
        <v>390</v>
      </c>
      <c r="N103" s="107" t="s">
        <v>295</v>
      </c>
      <c r="O103" s="104" t="s">
        <v>350</v>
      </c>
      <c r="P103" s="77" t="s">
        <v>428</v>
      </c>
      <c r="Q103" s="95" t="s">
        <v>391</v>
      </c>
      <c r="R103" s="72"/>
      <c r="S103" s="56"/>
      <c r="T103" s="73"/>
      <c r="U103" s="102"/>
    </row>
    <row r="104" spans="1:21" s="96" customFormat="1" ht="255" x14ac:dyDescent="0.25">
      <c r="A104" s="137"/>
      <c r="B104" s="135"/>
      <c r="C104" s="125"/>
      <c r="D104" s="147"/>
      <c r="E104" s="11" t="s">
        <v>45</v>
      </c>
      <c r="F104" s="92" t="s">
        <v>180</v>
      </c>
      <c r="G104" s="60">
        <v>45839</v>
      </c>
      <c r="H104" s="60">
        <v>46356</v>
      </c>
      <c r="I104" s="54">
        <f t="shared" si="0"/>
        <v>-73.857142857142861</v>
      </c>
      <c r="J104" s="14">
        <v>0.1</v>
      </c>
      <c r="K104" s="64" t="s">
        <v>343</v>
      </c>
      <c r="L104" s="113"/>
      <c r="M104" s="90" t="s">
        <v>387</v>
      </c>
      <c r="N104" s="107" t="s">
        <v>277</v>
      </c>
      <c r="O104" s="99" t="s">
        <v>386</v>
      </c>
      <c r="P104" s="71" t="s">
        <v>446</v>
      </c>
      <c r="Q104" s="95" t="s">
        <v>391</v>
      </c>
      <c r="R104" s="76"/>
      <c r="S104" s="57"/>
      <c r="T104" s="78"/>
      <c r="U104" s="102"/>
    </row>
    <row r="105" spans="1:21" s="96" customFormat="1" ht="313.5" customHeight="1" x14ac:dyDescent="0.25">
      <c r="A105" s="137"/>
      <c r="B105" s="135"/>
      <c r="C105" s="126"/>
      <c r="D105" s="147"/>
      <c r="E105" s="11" t="s">
        <v>48</v>
      </c>
      <c r="F105" s="92" t="s">
        <v>181</v>
      </c>
      <c r="G105" s="60">
        <v>45587</v>
      </c>
      <c r="H105" s="60">
        <v>45768</v>
      </c>
      <c r="I105" s="54">
        <f t="shared" si="0"/>
        <v>-25.857142857142858</v>
      </c>
      <c r="J105" s="14">
        <v>0.5</v>
      </c>
      <c r="K105" s="64" t="s">
        <v>282</v>
      </c>
      <c r="L105" s="114"/>
      <c r="M105" s="90" t="s">
        <v>388</v>
      </c>
      <c r="N105" s="107" t="s">
        <v>341</v>
      </c>
      <c r="O105" s="99" t="s">
        <v>389</v>
      </c>
      <c r="P105" s="71" t="s">
        <v>454</v>
      </c>
      <c r="Q105" s="95" t="s">
        <v>391</v>
      </c>
      <c r="R105" s="76"/>
      <c r="S105" s="57"/>
      <c r="T105" s="78"/>
      <c r="U105" s="102"/>
    </row>
    <row r="106" spans="1:21" s="96" customFormat="1" x14ac:dyDescent="0.25">
      <c r="A106" s="199" t="s">
        <v>182</v>
      </c>
      <c r="B106" s="199"/>
      <c r="C106" s="199"/>
      <c r="D106" s="199"/>
      <c r="E106" s="86" t="s">
        <v>183</v>
      </c>
      <c r="F106" s="3">
        <f>+L11</f>
        <v>8.3333333333333329E-2</v>
      </c>
      <c r="G106" s="83"/>
      <c r="H106" s="83"/>
      <c r="I106" s="54">
        <f>(G106-H106)/7</f>
        <v>0</v>
      </c>
      <c r="J106" s="13"/>
      <c r="K106" s="4"/>
      <c r="L106" s="4"/>
      <c r="M106" s="4"/>
      <c r="N106" s="4"/>
      <c r="O106" s="4"/>
      <c r="P106" s="4"/>
      <c r="Q106" s="4"/>
      <c r="R106" s="5"/>
      <c r="S106" s="5"/>
      <c r="T106" s="5"/>
    </row>
    <row r="107" spans="1:21" s="96" customFormat="1" x14ac:dyDescent="0.25">
      <c r="A107" s="6"/>
      <c r="B107" s="6"/>
      <c r="C107" s="7"/>
      <c r="D107" s="7"/>
      <c r="E107" s="86" t="s">
        <v>184</v>
      </c>
      <c r="F107" s="3">
        <f>L14</f>
        <v>0.25</v>
      </c>
      <c r="G107" s="83"/>
      <c r="H107" s="83"/>
      <c r="I107" s="54">
        <f>(G107-H107)/7</f>
        <v>0</v>
      </c>
      <c r="J107" s="13"/>
      <c r="K107" s="4"/>
      <c r="L107" s="4"/>
      <c r="M107" s="4"/>
      <c r="N107" s="4"/>
      <c r="O107" s="4"/>
      <c r="P107" s="4"/>
      <c r="Q107" s="4"/>
      <c r="R107" s="5"/>
      <c r="S107" s="5"/>
      <c r="T107" s="5"/>
    </row>
    <row r="108" spans="1:21" s="96" customFormat="1" x14ac:dyDescent="0.25">
      <c r="A108" s="6"/>
      <c r="B108" s="6"/>
      <c r="C108" s="7"/>
      <c r="D108" s="7"/>
      <c r="E108" s="86" t="s">
        <v>185</v>
      </c>
      <c r="F108" s="3">
        <f>L18</f>
        <v>0.33999999999999997</v>
      </c>
      <c r="G108" s="83"/>
      <c r="H108" s="83"/>
      <c r="I108" s="54">
        <f>(G108-H108)/7</f>
        <v>0</v>
      </c>
      <c r="J108" s="13"/>
      <c r="K108" s="4"/>
      <c r="L108" s="4"/>
      <c r="M108" s="4"/>
      <c r="N108" s="4"/>
      <c r="O108" s="4"/>
      <c r="P108" s="4"/>
      <c r="Q108" s="4"/>
      <c r="R108" s="5"/>
      <c r="S108" s="5"/>
      <c r="T108" s="5"/>
    </row>
    <row r="109" spans="1:21" s="96" customFormat="1" x14ac:dyDescent="0.25">
      <c r="A109" s="6"/>
      <c r="B109" s="6"/>
      <c r="C109" s="7"/>
      <c r="D109" s="7"/>
      <c r="E109" s="86" t="s">
        <v>186</v>
      </c>
      <c r="F109" s="3">
        <f>L23</f>
        <v>0.66666666666666663</v>
      </c>
      <c r="G109" s="83"/>
      <c r="H109" s="83"/>
      <c r="I109" s="54">
        <f t="shared" ref="I109:I119" si="1">(G109-H109)/7</f>
        <v>0</v>
      </c>
      <c r="J109" s="13"/>
      <c r="K109" s="4"/>
      <c r="L109" s="4"/>
      <c r="M109" s="4"/>
      <c r="N109" s="4"/>
      <c r="O109" s="4"/>
      <c r="P109" s="4"/>
      <c r="Q109" s="4"/>
      <c r="R109" s="5"/>
      <c r="S109" s="5"/>
      <c r="T109" s="5"/>
    </row>
    <row r="110" spans="1:21" s="96" customFormat="1" x14ac:dyDescent="0.25">
      <c r="A110" s="6"/>
      <c r="B110" s="6"/>
      <c r="C110" s="7"/>
      <c r="D110" s="7"/>
      <c r="E110" s="86" t="s">
        <v>187</v>
      </c>
      <c r="F110" s="3">
        <f>L26</f>
        <v>8.8888888888888892E-2</v>
      </c>
      <c r="G110" s="83"/>
      <c r="H110" s="83"/>
      <c r="I110" s="54">
        <f t="shared" si="1"/>
        <v>0</v>
      </c>
      <c r="J110" s="13"/>
      <c r="K110" s="4"/>
      <c r="L110" s="4"/>
      <c r="M110" s="4"/>
      <c r="N110" s="4"/>
      <c r="O110" s="4"/>
      <c r="P110" s="4"/>
      <c r="Q110" s="4"/>
      <c r="R110" s="5"/>
      <c r="S110" s="5"/>
      <c r="T110" s="5"/>
    </row>
    <row r="111" spans="1:21" s="96" customFormat="1" x14ac:dyDescent="0.25">
      <c r="A111" s="6"/>
      <c r="B111" s="6"/>
      <c r="C111" s="7"/>
      <c r="D111" s="7"/>
      <c r="E111" s="86" t="s">
        <v>188</v>
      </c>
      <c r="F111" s="3">
        <f>L35</f>
        <v>0.2</v>
      </c>
      <c r="G111" s="83"/>
      <c r="H111" s="83"/>
      <c r="I111" s="54">
        <f t="shared" si="1"/>
        <v>0</v>
      </c>
      <c r="J111" s="13"/>
      <c r="K111" s="4"/>
      <c r="L111" s="4"/>
      <c r="M111" s="4"/>
      <c r="N111" s="4"/>
      <c r="O111" s="4"/>
      <c r="P111" s="4"/>
      <c r="Q111" s="4"/>
      <c r="R111" s="5"/>
      <c r="S111" s="5"/>
      <c r="T111" s="5"/>
    </row>
    <row r="112" spans="1:21" s="96" customFormat="1" x14ac:dyDescent="0.25">
      <c r="A112" s="6"/>
      <c r="B112" s="6"/>
      <c r="C112" s="7"/>
      <c r="D112" s="7"/>
      <c r="E112" s="86" t="s">
        <v>189</v>
      </c>
      <c r="F112" s="3">
        <f>L36</f>
        <v>0.2</v>
      </c>
      <c r="G112" s="83"/>
      <c r="H112" s="83"/>
      <c r="I112" s="54">
        <f t="shared" si="1"/>
        <v>0</v>
      </c>
      <c r="J112" s="13"/>
      <c r="K112" s="4"/>
      <c r="L112" s="4"/>
      <c r="M112" s="4"/>
      <c r="N112" s="4"/>
      <c r="O112" s="4"/>
      <c r="P112" s="4"/>
      <c r="Q112" s="4"/>
      <c r="R112" s="5"/>
      <c r="S112" s="5"/>
      <c r="T112" s="5"/>
    </row>
    <row r="113" spans="1:20" s="96" customFormat="1" x14ac:dyDescent="0.25">
      <c r="A113" s="6"/>
      <c r="B113" s="6"/>
      <c r="C113" s="7"/>
      <c r="D113" s="7"/>
      <c r="E113" s="86" t="s">
        <v>190</v>
      </c>
      <c r="F113" s="3">
        <f>L38</f>
        <v>0.27758620689655172</v>
      </c>
      <c r="G113" s="83"/>
      <c r="H113" s="83"/>
      <c r="I113" s="54">
        <f t="shared" si="1"/>
        <v>0</v>
      </c>
      <c r="J113" s="13"/>
      <c r="K113" s="4"/>
      <c r="L113" s="4"/>
      <c r="M113" s="4"/>
      <c r="N113" s="4"/>
      <c r="O113" s="4"/>
      <c r="P113" s="4"/>
      <c r="Q113" s="4"/>
      <c r="R113" s="5"/>
      <c r="S113" s="5"/>
      <c r="T113" s="5"/>
    </row>
    <row r="114" spans="1:20" s="96" customFormat="1" x14ac:dyDescent="0.25">
      <c r="A114" s="6"/>
      <c r="B114" s="6"/>
      <c r="C114" s="7"/>
      <c r="D114" s="7"/>
      <c r="E114" s="86" t="s">
        <v>191</v>
      </c>
      <c r="F114" s="3">
        <f>L67</f>
        <v>0.08</v>
      </c>
      <c r="G114" s="83"/>
      <c r="H114" s="83"/>
      <c r="I114" s="54">
        <f t="shared" si="1"/>
        <v>0</v>
      </c>
      <c r="J114" s="13"/>
      <c r="K114" s="4"/>
      <c r="L114" s="4"/>
      <c r="M114" s="4"/>
      <c r="N114" s="4"/>
      <c r="O114" s="4"/>
      <c r="P114" s="4"/>
      <c r="Q114" s="4"/>
      <c r="R114" s="5"/>
      <c r="S114" s="5"/>
      <c r="T114" s="5"/>
    </row>
    <row r="115" spans="1:20" s="96" customFormat="1" x14ac:dyDescent="0.25">
      <c r="A115" s="6"/>
      <c r="B115" s="6"/>
      <c r="C115" s="7"/>
      <c r="D115" s="7"/>
      <c r="E115" s="86" t="s">
        <v>192</v>
      </c>
      <c r="F115" s="3">
        <f>L72</f>
        <v>1.2500000000000001E-2</v>
      </c>
      <c r="G115" s="83"/>
      <c r="H115" s="83"/>
      <c r="I115" s="54">
        <f t="shared" si="1"/>
        <v>0</v>
      </c>
      <c r="J115" s="13"/>
      <c r="K115" s="4"/>
      <c r="L115" s="4"/>
      <c r="M115" s="4"/>
      <c r="N115" s="4"/>
      <c r="O115" s="4"/>
      <c r="P115" s="4"/>
      <c r="Q115" s="4"/>
      <c r="R115" s="5"/>
      <c r="S115" s="5"/>
      <c r="T115" s="5"/>
    </row>
    <row r="116" spans="1:20" s="96" customFormat="1" x14ac:dyDescent="0.25">
      <c r="A116" s="6"/>
      <c r="B116" s="6"/>
      <c r="C116" s="7"/>
      <c r="D116" s="7"/>
      <c r="E116" s="86" t="s">
        <v>193</v>
      </c>
      <c r="F116" s="3">
        <f>L76</f>
        <v>0.3666666666666667</v>
      </c>
      <c r="G116" s="83"/>
      <c r="H116" s="83"/>
      <c r="I116" s="54">
        <f t="shared" si="1"/>
        <v>0</v>
      </c>
      <c r="J116" s="13"/>
      <c r="K116" s="4"/>
      <c r="L116" s="4"/>
      <c r="M116" s="4"/>
      <c r="N116" s="4"/>
      <c r="O116" s="4"/>
      <c r="P116" s="4"/>
      <c r="Q116" s="4"/>
      <c r="R116" s="5"/>
      <c r="S116" s="5"/>
      <c r="T116" s="5"/>
    </row>
    <row r="117" spans="1:20" s="96" customFormat="1" x14ac:dyDescent="0.25">
      <c r="A117" s="6"/>
      <c r="B117" s="6"/>
      <c r="C117" s="7"/>
      <c r="D117" s="7"/>
      <c r="E117" s="86" t="s">
        <v>194</v>
      </c>
      <c r="F117" s="3">
        <f>L82</f>
        <v>0.52500000000000002</v>
      </c>
      <c r="G117" s="83"/>
      <c r="H117" s="83"/>
      <c r="I117" s="54">
        <f t="shared" si="1"/>
        <v>0</v>
      </c>
      <c r="J117" s="13"/>
      <c r="K117" s="4"/>
      <c r="L117" s="4"/>
      <c r="M117" s="4"/>
      <c r="N117" s="4"/>
      <c r="O117" s="4"/>
      <c r="P117" s="4"/>
      <c r="Q117" s="4"/>
      <c r="R117" s="5"/>
      <c r="S117" s="5"/>
      <c r="T117" s="5"/>
    </row>
    <row r="118" spans="1:20" s="96" customFormat="1" x14ac:dyDescent="0.25">
      <c r="A118" s="6"/>
      <c r="B118" s="6"/>
      <c r="C118" s="7"/>
      <c r="D118" s="7"/>
      <c r="E118" s="86" t="s">
        <v>195</v>
      </c>
      <c r="F118" s="3">
        <f>L98</f>
        <v>0.08</v>
      </c>
      <c r="G118" s="83"/>
      <c r="H118" s="83"/>
      <c r="I118" s="54">
        <f t="shared" si="1"/>
        <v>0</v>
      </c>
      <c r="J118" s="13"/>
      <c r="K118" s="4"/>
      <c r="L118" s="4"/>
      <c r="M118" s="4"/>
      <c r="N118" s="4"/>
      <c r="O118" s="4"/>
      <c r="P118" s="4"/>
      <c r="Q118" s="4"/>
      <c r="R118" s="5"/>
      <c r="S118" s="5"/>
      <c r="T118" s="5"/>
    </row>
    <row r="119" spans="1:20" s="96" customFormat="1" x14ac:dyDescent="0.25">
      <c r="A119" s="6"/>
      <c r="B119" s="6"/>
      <c r="C119" s="7"/>
      <c r="D119" s="7"/>
      <c r="E119" s="86" t="s">
        <v>196</v>
      </c>
      <c r="F119" s="3">
        <f>L103</f>
        <v>0.19999999999999998</v>
      </c>
      <c r="G119" s="83"/>
      <c r="H119" s="83"/>
      <c r="I119" s="54">
        <f t="shared" si="1"/>
        <v>0</v>
      </c>
      <c r="J119" s="13"/>
      <c r="K119" s="4"/>
      <c r="L119" s="4"/>
      <c r="M119" s="4"/>
      <c r="N119" s="4"/>
      <c r="O119" s="4"/>
      <c r="P119" s="4"/>
      <c r="Q119" s="4"/>
      <c r="R119" s="5"/>
      <c r="S119" s="5"/>
      <c r="T119" s="5"/>
    </row>
    <row r="120" spans="1:20" x14ac:dyDescent="0.25">
      <c r="A120" s="6"/>
      <c r="B120" s="6"/>
      <c r="C120" s="7"/>
      <c r="D120" s="7"/>
      <c r="E120" s="85"/>
      <c r="F120" s="8"/>
      <c r="G120" s="84"/>
      <c r="H120" s="84"/>
      <c r="I120" s="13"/>
      <c r="J120" s="13"/>
      <c r="K120" s="4"/>
      <c r="L120" s="4"/>
      <c r="M120" s="4"/>
      <c r="N120" s="4"/>
      <c r="O120" s="4"/>
      <c r="P120" s="4"/>
      <c r="Q120" s="4"/>
      <c r="R120" s="5"/>
      <c r="S120" s="5"/>
      <c r="T120" s="5"/>
    </row>
    <row r="121" spans="1:20" ht="15.75" x14ac:dyDescent="0.25">
      <c r="A121" s="200" t="s">
        <v>197</v>
      </c>
      <c r="B121" s="200"/>
      <c r="C121" s="200"/>
      <c r="D121" s="200"/>
      <c r="E121" s="100">
        <f>AVERAGE(F106:F119)</f>
        <v>0.24076012588943624</v>
      </c>
      <c r="F121" s="101" t="s">
        <v>198</v>
      </c>
      <c r="G121" s="85"/>
      <c r="H121" s="85"/>
      <c r="I121" s="13"/>
      <c r="J121" s="13"/>
      <c r="K121" s="4"/>
      <c r="L121" s="4"/>
      <c r="M121" s="4"/>
      <c r="N121" s="4"/>
      <c r="O121" s="4"/>
      <c r="P121" s="4"/>
      <c r="Q121" s="4"/>
      <c r="R121" s="5"/>
      <c r="S121" s="5"/>
      <c r="T121" s="5"/>
    </row>
  </sheetData>
  <sheetProtection algorithmName="SHA-512" hashValue="1LBZ7GL1ftiLwWBNXO40INqr68Jb8ydrxxpH+xx7qRMBVLVsS/cEOmrDLWbkeKV1VbvruH2aS7kBKFQYkGHXFQ==" saltValue="UCdvySWeUsDq9hx7Ym4Adw==" spinCount="100000" sheet="1" objects="1" scenarios="1" selectLockedCells="1" selectUnlockedCells="1"/>
  <autoFilter ref="A10:U119" xr:uid="{00000000-0009-0000-0000-000000000000}"/>
  <mergeCells count="105">
    <mergeCell ref="L82:L97"/>
    <mergeCell ref="L11:L13"/>
    <mergeCell ref="L38:L66"/>
    <mergeCell ref="A106:D106"/>
    <mergeCell ref="A121:D121"/>
    <mergeCell ref="A11:A13"/>
    <mergeCell ref="C11:C13"/>
    <mergeCell ref="A14:A17"/>
    <mergeCell ref="B14:B17"/>
    <mergeCell ref="C14:C17"/>
    <mergeCell ref="D14:D17"/>
    <mergeCell ref="A23:A25"/>
    <mergeCell ref="B23:B25"/>
    <mergeCell ref="C23:C25"/>
    <mergeCell ref="D23:D25"/>
    <mergeCell ref="A38:A66"/>
    <mergeCell ref="B38:B66"/>
    <mergeCell ref="C38:C66"/>
    <mergeCell ref="A76:A81"/>
    <mergeCell ref="D67:D71"/>
    <mergeCell ref="A103:A105"/>
    <mergeCell ref="B103:B105"/>
    <mergeCell ref="C103:C105"/>
    <mergeCell ref="D103:D105"/>
    <mergeCell ref="B11:B13"/>
    <mergeCell ref="D11:D13"/>
    <mergeCell ref="B36:B37"/>
    <mergeCell ref="D36:D37"/>
    <mergeCell ref="C36:C37"/>
    <mergeCell ref="D38:D66"/>
    <mergeCell ref="B9:B10"/>
    <mergeCell ref="C9:C10"/>
    <mergeCell ref="E9:E10"/>
    <mergeCell ref="A3:B3"/>
    <mergeCell ref="C3:I3"/>
    <mergeCell ref="K3:T3"/>
    <mergeCell ref="A4:B4"/>
    <mergeCell ref="C4:I4"/>
    <mergeCell ref="J4:K4"/>
    <mergeCell ref="L4:T4"/>
    <mergeCell ref="L9:L10"/>
    <mergeCell ref="A5:B5"/>
    <mergeCell ref="C5:I5"/>
    <mergeCell ref="J5:K5"/>
    <mergeCell ref="L5:T5"/>
    <mergeCell ref="A6:B6"/>
    <mergeCell ref="P9:P10"/>
    <mergeCell ref="R8:T8"/>
    <mergeCell ref="A8:O8"/>
    <mergeCell ref="T9:T10"/>
    <mergeCell ref="P8:Q8"/>
    <mergeCell ref="Q9:Q10"/>
    <mergeCell ref="M9:M10"/>
    <mergeCell ref="A9:A10"/>
    <mergeCell ref="C7:T7"/>
    <mergeCell ref="N9:N10"/>
    <mergeCell ref="R9:R10"/>
    <mergeCell ref="U8:U10"/>
    <mergeCell ref="L76:L81"/>
    <mergeCell ref="A67:A71"/>
    <mergeCell ref="B67:B71"/>
    <mergeCell ref="C67:C71"/>
    <mergeCell ref="L67:L71"/>
    <mergeCell ref="D76:D81"/>
    <mergeCell ref="B26:B34"/>
    <mergeCell ref="C26:C34"/>
    <mergeCell ref="D26:D34"/>
    <mergeCell ref="L26:L34"/>
    <mergeCell ref="L14:L17"/>
    <mergeCell ref="B18:B22"/>
    <mergeCell ref="C18:C22"/>
    <mergeCell ref="S9:S10"/>
    <mergeCell ref="O9:O10"/>
    <mergeCell ref="I9:I10"/>
    <mergeCell ref="J9:J10"/>
    <mergeCell ref="K9:K10"/>
    <mergeCell ref="A36:A37"/>
    <mergeCell ref="A72:A75"/>
    <mergeCell ref="L36:L37"/>
    <mergeCell ref="L72:L75"/>
    <mergeCell ref="A18:A22"/>
    <mergeCell ref="L98:L102"/>
    <mergeCell ref="A82:A97"/>
    <mergeCell ref="A98:A102"/>
    <mergeCell ref="B72:B75"/>
    <mergeCell ref="C72:C75"/>
    <mergeCell ref="C6:F6"/>
    <mergeCell ref="L103:L105"/>
    <mergeCell ref="C98:C102"/>
    <mergeCell ref="B82:B97"/>
    <mergeCell ref="C82:C97"/>
    <mergeCell ref="D82:D97"/>
    <mergeCell ref="B76:B81"/>
    <mergeCell ref="C76:C81"/>
    <mergeCell ref="G9:H9"/>
    <mergeCell ref="D18:D22"/>
    <mergeCell ref="L18:L22"/>
    <mergeCell ref="L23:L25"/>
    <mergeCell ref="A26:A34"/>
    <mergeCell ref="B98:B102"/>
    <mergeCell ref="D98:D102"/>
    <mergeCell ref="A7:B7"/>
    <mergeCell ref="D9:D10"/>
    <mergeCell ref="D72:D75"/>
    <mergeCell ref="F9:F10"/>
  </mergeCells>
  <conditionalFormatting sqref="L11:L36 L38:L72 L76:L82 L98 L103:L105">
    <cfRule type="cellIs" dxfId="1" priority="2" operator="greaterThan">
      <formula>1</formula>
    </cfRule>
  </conditionalFormatting>
  <conditionalFormatting sqref="L18:L25">
    <cfRule type="cellIs" dxfId="0" priority="8" operator="greaterThan">
      <formula>100</formula>
    </cfRule>
  </conditionalFormatting>
  <dataValidations count="3">
    <dataValidation type="date" operator="greaterThanOrEqual" allowBlank="1" showInputMessage="1" showErrorMessage="1" sqref="E106:E110" xr:uid="{00000000-0002-0000-0000-000000000000}">
      <formula1>41426</formula1>
    </dataValidation>
    <dataValidation allowBlank="1" showInputMessage="1" showErrorMessage="1" promptTitle="Validación" prompt="El porcentaje no debe exceder el 100%" sqref="L98 L103 L11:L36 L38:L72 L76:L82" xr:uid="{00000000-0002-0000-0000-000001000000}"/>
    <dataValidation operator="greaterThanOrEqual" allowBlank="1" showInputMessage="1" showErrorMessage="1" sqref="E11:E105" xr:uid="{00000000-0002-0000-0000-000002000000}"/>
  </dataValidations>
  <pageMargins left="0.70866141732283472" right="0.70866141732283472" top="0.74803149606299213" bottom="0.74803149606299213" header="0.31496062992125984" footer="0.31496062992125984"/>
  <pageSetup paperSize="5" scale="53" orientation="landscape" horizontalDpi="4294967294" r:id="rId1"/>
  <headerFooter>
    <oddHeader>&amp;L&amp;G&amp;C&amp;"Arial,Negrita"&amp;16&amp;K000000
PLAN DE MEJORAMIENTO ARCHIVÍSTICO&amp;RVersión: 02
2016/07/13
&amp;P de &amp;N</oddHeader>
    <oddFooter>&amp;LProceso: Inspección, Vigilancia y Control ICV&amp;RCódigo: ICV-F-06</oddFooter>
  </headerFooter>
  <ignoredErrors>
    <ignoredError sqref="L68 L81 L76:L77 L71" formulaRange="1"/>
  </ignoredError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17"/>
  <sheetViews>
    <sheetView workbookViewId="0">
      <selection activeCell="C13" sqref="C13"/>
    </sheetView>
  </sheetViews>
  <sheetFormatPr baseColWidth="10" defaultColWidth="11.42578125" defaultRowHeight="15" x14ac:dyDescent="0.25"/>
  <cols>
    <col min="1" max="1" width="11.42578125" style="16"/>
    <col min="2" max="2" width="25.28515625" style="15" bestFit="1" customWidth="1"/>
    <col min="3" max="3" width="58.42578125" style="16" bestFit="1" customWidth="1"/>
    <col min="4" max="16384" width="11.42578125" style="16"/>
  </cols>
  <sheetData>
    <row r="1" spans="2:3" ht="15.75" customHeight="1" x14ac:dyDescent="0.25"/>
    <row r="2" spans="2:3" ht="45" x14ac:dyDescent="0.25">
      <c r="B2" s="17" t="s">
        <v>199</v>
      </c>
      <c r="C2" s="18" t="s">
        <v>200</v>
      </c>
    </row>
    <row r="3" spans="2:3" x14ac:dyDescent="0.25">
      <c r="B3" s="19"/>
      <c r="C3" s="19"/>
    </row>
    <row r="4" spans="2:3" x14ac:dyDescent="0.25">
      <c r="B4" s="210" t="s">
        <v>201</v>
      </c>
      <c r="C4" s="210"/>
    </row>
    <row r="5" spans="2:3" ht="30" x14ac:dyDescent="0.25">
      <c r="B5" s="17" t="s">
        <v>202</v>
      </c>
      <c r="C5" s="18" t="s">
        <v>203</v>
      </c>
    </row>
    <row r="6" spans="2:3" ht="30" x14ac:dyDescent="0.25">
      <c r="B6" s="17" t="s">
        <v>204</v>
      </c>
      <c r="C6" s="18" t="s">
        <v>205</v>
      </c>
    </row>
    <row r="7" spans="2:3" ht="45" x14ac:dyDescent="0.25">
      <c r="B7" s="17" t="s">
        <v>206</v>
      </c>
      <c r="C7" s="18" t="s">
        <v>207</v>
      </c>
    </row>
    <row r="8" spans="2:3" ht="30" x14ac:dyDescent="0.25">
      <c r="B8" s="17" t="s">
        <v>208</v>
      </c>
      <c r="C8" s="18" t="s">
        <v>209</v>
      </c>
    </row>
    <row r="9" spans="2:3" ht="120" x14ac:dyDescent="0.25">
      <c r="B9" s="17" t="s">
        <v>210</v>
      </c>
      <c r="C9" s="18" t="s">
        <v>211</v>
      </c>
    </row>
    <row r="10" spans="2:3" ht="30" x14ac:dyDescent="0.25">
      <c r="B10" s="17" t="s">
        <v>212</v>
      </c>
      <c r="C10" s="18" t="s">
        <v>213</v>
      </c>
    </row>
    <row r="11" spans="2:3" ht="45" x14ac:dyDescent="0.25">
      <c r="B11" s="17" t="s">
        <v>214</v>
      </c>
      <c r="C11" s="18" t="s">
        <v>215</v>
      </c>
    </row>
    <row r="12" spans="2:3" ht="30" x14ac:dyDescent="0.25">
      <c r="B12" s="17" t="s">
        <v>216</v>
      </c>
      <c r="C12" s="20" t="s">
        <v>217</v>
      </c>
    </row>
    <row r="13" spans="2:3" ht="45" x14ac:dyDescent="0.25">
      <c r="B13" s="17" t="s">
        <v>218</v>
      </c>
      <c r="C13" s="18" t="s">
        <v>219</v>
      </c>
    </row>
    <row r="14" spans="2:3" x14ac:dyDescent="0.25">
      <c r="B14" s="17" t="s">
        <v>220</v>
      </c>
      <c r="C14" s="20" t="s">
        <v>221</v>
      </c>
    </row>
    <row r="15" spans="2:3" ht="45" x14ac:dyDescent="0.25">
      <c r="B15" s="17" t="s">
        <v>222</v>
      </c>
      <c r="C15" s="18" t="s">
        <v>223</v>
      </c>
    </row>
    <row r="16" spans="2:3" x14ac:dyDescent="0.25">
      <c r="B16" s="206" t="s">
        <v>224</v>
      </c>
      <c r="C16" s="207"/>
    </row>
    <row r="17" spans="2:3" x14ac:dyDescent="0.25">
      <c r="B17" s="208"/>
      <c r="C17" s="209"/>
    </row>
  </sheetData>
  <sheetProtection algorithmName="SHA-512" hashValue="b0FAA7W6mvjRSmmsVDXJujMnCOshwdiWUcFmPmMrsvPO/6iVe0750rMvmMkd+fkj/fr1gTSLOVMU9EZ58v1HYg==" saltValue="sZr1bUxhqlhnYSuGoTCKhA==" spinCount="100000" sheet="1" objects="1" scenarios="1" selectLockedCells="1" selectUnlockedCells="1"/>
  <mergeCells count="2">
    <mergeCell ref="B16:C17"/>
    <mergeCell ref="B4:C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BH29"/>
  <sheetViews>
    <sheetView zoomScale="115" zoomScaleNormal="115" workbookViewId="0">
      <selection activeCell="D19" sqref="D19"/>
    </sheetView>
  </sheetViews>
  <sheetFormatPr baseColWidth="10" defaultColWidth="10.7109375" defaultRowHeight="15" x14ac:dyDescent="0.25"/>
  <cols>
    <col min="3" max="3" width="50.42578125" customWidth="1"/>
    <col min="4" max="4" width="35.85546875" customWidth="1"/>
    <col min="5" max="5" width="21.7109375" customWidth="1"/>
    <col min="6" max="6" width="19.42578125" customWidth="1"/>
    <col min="7" max="8" width="31.7109375" customWidth="1"/>
    <col min="9" max="9" width="10.28515625" customWidth="1"/>
    <col min="10" max="10" width="8.42578125" customWidth="1"/>
    <col min="11" max="11" width="9.140625" customWidth="1"/>
    <col min="12" max="12" width="11.7109375" customWidth="1"/>
  </cols>
  <sheetData>
    <row r="3" spans="1:60" x14ac:dyDescent="0.25">
      <c r="C3" s="211" t="s">
        <v>225</v>
      </c>
      <c r="D3" s="211"/>
    </row>
    <row r="4" spans="1:60" x14ac:dyDescent="0.25">
      <c r="C4" s="31" t="s">
        <v>226</v>
      </c>
      <c r="D4" s="32" t="s">
        <v>227</v>
      </c>
      <c r="E4" s="212"/>
    </row>
    <row r="5" spans="1:60" x14ac:dyDescent="0.25">
      <c r="C5" s="27" t="s">
        <v>228</v>
      </c>
      <c r="D5" s="28">
        <f>2500+5000</f>
        <v>7500</v>
      </c>
      <c r="E5" s="212"/>
    </row>
    <row r="6" spans="1:60" x14ac:dyDescent="0.25">
      <c r="C6" s="27" t="s">
        <v>229</v>
      </c>
      <c r="D6" s="28">
        <v>2500</v>
      </c>
      <c r="E6" s="212"/>
    </row>
    <row r="7" spans="1:60" x14ac:dyDescent="0.25">
      <c r="C7" s="29" t="s">
        <v>230</v>
      </c>
      <c r="D7" s="30">
        <v>5000</v>
      </c>
      <c r="E7" s="212"/>
    </row>
    <row r="8" spans="1:60" ht="15.75" thickBot="1" x14ac:dyDescent="0.3"/>
    <row r="9" spans="1:60" ht="15.75" customHeight="1" x14ac:dyDescent="0.25">
      <c r="B9" s="228" t="s">
        <v>231</v>
      </c>
      <c r="C9" s="229"/>
      <c r="D9" s="230"/>
      <c r="E9" s="230"/>
      <c r="F9" s="231"/>
      <c r="G9" s="26"/>
      <c r="H9" s="26"/>
      <c r="I9" s="219" t="s">
        <v>232</v>
      </c>
      <c r="J9" s="219"/>
      <c r="K9" s="219"/>
      <c r="L9" s="220"/>
      <c r="M9" s="219" t="s">
        <v>233</v>
      </c>
      <c r="N9" s="219"/>
      <c r="O9" s="219"/>
      <c r="P9" s="220"/>
      <c r="Q9" s="219" t="s">
        <v>234</v>
      </c>
      <c r="R9" s="219"/>
      <c r="S9" s="219"/>
      <c r="T9" s="220"/>
      <c r="U9" s="219" t="s">
        <v>235</v>
      </c>
      <c r="V9" s="219"/>
      <c r="W9" s="219"/>
      <c r="X9" s="220"/>
      <c r="Y9" s="219" t="s">
        <v>236</v>
      </c>
      <c r="Z9" s="219"/>
      <c r="AA9" s="219"/>
      <c r="AB9" s="220"/>
      <c r="AC9" s="219" t="s">
        <v>237</v>
      </c>
      <c r="AD9" s="219"/>
      <c r="AE9" s="219"/>
      <c r="AF9" s="220"/>
      <c r="AG9" s="215" t="s">
        <v>238</v>
      </c>
      <c r="AH9" s="215"/>
      <c r="AI9" s="215"/>
      <c r="AJ9" s="215"/>
      <c r="AK9" s="215" t="s">
        <v>239</v>
      </c>
      <c r="AL9" s="215"/>
      <c r="AM9" s="215"/>
      <c r="AN9" s="215"/>
      <c r="AO9" s="215" t="s">
        <v>240</v>
      </c>
      <c r="AP9" s="215"/>
      <c r="AQ9" s="215"/>
      <c r="AR9" s="215"/>
      <c r="AS9" s="215" t="s">
        <v>241</v>
      </c>
      <c r="AT9" s="215"/>
      <c r="AU9" s="215"/>
      <c r="AV9" s="215"/>
      <c r="AW9" s="215" t="s">
        <v>242</v>
      </c>
      <c r="AX9" s="215"/>
      <c r="AY9" s="215"/>
      <c r="AZ9" s="215"/>
      <c r="BA9" s="215" t="s">
        <v>243</v>
      </c>
      <c r="BB9" s="215"/>
      <c r="BC9" s="215"/>
      <c r="BD9" s="215"/>
      <c r="BE9" s="215" t="s">
        <v>244</v>
      </c>
      <c r="BF9" s="215"/>
      <c r="BG9" s="215"/>
      <c r="BH9" s="215"/>
    </row>
    <row r="10" spans="1:60" ht="15.75" customHeight="1" x14ac:dyDescent="0.25">
      <c r="B10" s="232" t="s">
        <v>245</v>
      </c>
      <c r="C10" s="217"/>
      <c r="D10" s="217" t="s">
        <v>246</v>
      </c>
      <c r="E10" s="234" t="s">
        <v>247</v>
      </c>
      <c r="F10" s="225" t="s">
        <v>248</v>
      </c>
      <c r="G10" s="213" t="s">
        <v>249</v>
      </c>
      <c r="H10" s="213" t="s">
        <v>250</v>
      </c>
      <c r="I10" s="221"/>
      <c r="J10" s="221"/>
      <c r="K10" s="221"/>
      <c r="L10" s="222"/>
      <c r="M10" s="221" t="s">
        <v>235</v>
      </c>
      <c r="N10" s="221"/>
      <c r="O10" s="221"/>
      <c r="P10" s="222"/>
      <c r="Q10" s="221" t="s">
        <v>235</v>
      </c>
      <c r="R10" s="221"/>
      <c r="S10" s="221"/>
      <c r="T10" s="222"/>
      <c r="U10" s="221" t="s">
        <v>235</v>
      </c>
      <c r="V10" s="221"/>
      <c r="W10" s="221"/>
      <c r="X10" s="222"/>
      <c r="Y10" s="221" t="s">
        <v>235</v>
      </c>
      <c r="Z10" s="221"/>
      <c r="AA10" s="221"/>
      <c r="AB10" s="222"/>
      <c r="AC10" s="221" t="s">
        <v>235</v>
      </c>
      <c r="AD10" s="221"/>
      <c r="AE10" s="221"/>
      <c r="AF10" s="222"/>
      <c r="AG10" s="215" t="s">
        <v>235</v>
      </c>
      <c r="AH10" s="215"/>
      <c r="AI10" s="215"/>
      <c r="AJ10" s="215"/>
      <c r="AK10" s="215" t="s">
        <v>235</v>
      </c>
      <c r="AL10" s="215"/>
      <c r="AM10" s="215"/>
      <c r="AN10" s="215"/>
      <c r="AO10" s="215" t="s">
        <v>235</v>
      </c>
      <c r="AP10" s="215"/>
      <c r="AQ10" s="215"/>
      <c r="AR10" s="215"/>
      <c r="AS10" s="215" t="s">
        <v>235</v>
      </c>
      <c r="AT10" s="215"/>
      <c r="AU10" s="215"/>
      <c r="AV10" s="215"/>
      <c r="AW10" s="215" t="s">
        <v>235</v>
      </c>
      <c r="AX10" s="215"/>
      <c r="AY10" s="215"/>
      <c r="AZ10" s="215"/>
      <c r="BA10" s="215" t="s">
        <v>235</v>
      </c>
      <c r="BB10" s="215"/>
      <c r="BC10" s="215"/>
      <c r="BD10" s="215"/>
      <c r="BE10" s="215" t="s">
        <v>235</v>
      </c>
      <c r="BF10" s="215"/>
      <c r="BG10" s="215"/>
      <c r="BH10" s="215"/>
    </row>
    <row r="11" spans="1:60" ht="15.75" customHeight="1" x14ac:dyDescent="0.25">
      <c r="B11" s="233"/>
      <c r="C11" s="218"/>
      <c r="D11" s="218"/>
      <c r="E11" s="234"/>
      <c r="F11" s="226"/>
      <c r="G11" s="214"/>
      <c r="H11" s="214"/>
      <c r="I11" s="223"/>
      <c r="J11" s="223"/>
      <c r="K11" s="223"/>
      <c r="L11" s="224"/>
      <c r="M11" s="223"/>
      <c r="N11" s="223"/>
      <c r="O11" s="223"/>
      <c r="P11" s="224"/>
      <c r="Q11" s="223"/>
      <c r="R11" s="223"/>
      <c r="S11" s="223"/>
      <c r="T11" s="224"/>
      <c r="U11" s="223"/>
      <c r="V11" s="223"/>
      <c r="W11" s="223"/>
      <c r="X11" s="224"/>
      <c r="Y11" s="223"/>
      <c r="Z11" s="223"/>
      <c r="AA11" s="223"/>
      <c r="AB11" s="224"/>
      <c r="AC11" s="223"/>
      <c r="AD11" s="223"/>
      <c r="AE11" s="223"/>
      <c r="AF11" s="224"/>
      <c r="AG11" s="215"/>
      <c r="AH11" s="215"/>
      <c r="AI11" s="215"/>
      <c r="AJ11" s="215"/>
      <c r="AK11" s="215"/>
      <c r="AL11" s="215"/>
      <c r="AM11" s="215"/>
      <c r="AN11" s="215"/>
      <c r="AO11" s="215"/>
      <c r="AP11" s="215"/>
      <c r="AQ11" s="215"/>
      <c r="AR11" s="215"/>
      <c r="AS11" s="215"/>
      <c r="AT11" s="215"/>
      <c r="AU11" s="215"/>
      <c r="AV11" s="215"/>
      <c r="AW11" s="215"/>
      <c r="AX11" s="215"/>
      <c r="AY11" s="215"/>
      <c r="AZ11" s="215"/>
      <c r="BA11" s="215"/>
      <c r="BB11" s="215"/>
      <c r="BC11" s="215"/>
      <c r="BD11" s="215"/>
      <c r="BE11" s="215"/>
      <c r="BF11" s="215"/>
      <c r="BG11" s="215"/>
      <c r="BH11" s="215"/>
    </row>
    <row r="12" spans="1:60" ht="15.75" x14ac:dyDescent="0.25">
      <c r="B12" s="233"/>
      <c r="C12" s="218"/>
      <c r="D12" s="218"/>
      <c r="E12" s="235"/>
      <c r="F12" s="226"/>
      <c r="G12" s="214"/>
      <c r="H12" s="214"/>
      <c r="I12" s="34">
        <v>1</v>
      </c>
      <c r="J12" s="35">
        <v>2</v>
      </c>
      <c r="K12" s="35">
        <v>3</v>
      </c>
      <c r="L12" s="35">
        <v>4</v>
      </c>
      <c r="M12" s="35">
        <v>1</v>
      </c>
      <c r="N12" s="35">
        <v>2</v>
      </c>
      <c r="O12" s="35">
        <v>3</v>
      </c>
      <c r="P12" s="35">
        <v>4</v>
      </c>
      <c r="Q12" s="35">
        <v>1</v>
      </c>
      <c r="R12" s="35">
        <v>2</v>
      </c>
      <c r="S12" s="35">
        <v>3</v>
      </c>
      <c r="T12" s="35">
        <v>4</v>
      </c>
      <c r="U12" s="35">
        <v>1</v>
      </c>
      <c r="V12" s="35">
        <v>2</v>
      </c>
      <c r="W12" s="35">
        <v>3</v>
      </c>
      <c r="X12" s="35">
        <v>4</v>
      </c>
      <c r="Y12" s="35">
        <v>1</v>
      </c>
      <c r="Z12" s="35">
        <v>2</v>
      </c>
      <c r="AA12" s="35">
        <v>3</v>
      </c>
      <c r="AB12" s="35">
        <v>4</v>
      </c>
      <c r="AC12" s="35">
        <v>1</v>
      </c>
      <c r="AD12" s="35">
        <v>2</v>
      </c>
      <c r="AE12" s="35">
        <v>3</v>
      </c>
      <c r="AF12" s="35">
        <v>4</v>
      </c>
      <c r="AG12" s="35">
        <v>1</v>
      </c>
      <c r="AH12" s="35">
        <v>2</v>
      </c>
      <c r="AI12" s="35">
        <v>3</v>
      </c>
      <c r="AJ12" s="35">
        <v>4</v>
      </c>
      <c r="AK12" s="35">
        <v>1</v>
      </c>
      <c r="AL12" s="35">
        <v>2</v>
      </c>
      <c r="AM12" s="35">
        <v>3</v>
      </c>
      <c r="AN12" s="35">
        <v>4</v>
      </c>
      <c r="AO12" s="35">
        <v>1</v>
      </c>
      <c r="AP12" s="35">
        <v>2</v>
      </c>
      <c r="AQ12" s="35">
        <v>3</v>
      </c>
      <c r="AR12" s="35">
        <v>4</v>
      </c>
      <c r="AS12" s="35">
        <v>1</v>
      </c>
      <c r="AT12" s="35">
        <v>2</v>
      </c>
      <c r="AU12" s="35">
        <v>3</v>
      </c>
      <c r="AV12" s="35">
        <v>4</v>
      </c>
      <c r="AW12" s="35">
        <v>1</v>
      </c>
      <c r="AX12" s="35">
        <v>2</v>
      </c>
      <c r="AY12" s="35">
        <v>3</v>
      </c>
      <c r="AZ12" s="35">
        <v>4</v>
      </c>
      <c r="BA12" s="35">
        <v>1</v>
      </c>
      <c r="BB12" s="35">
        <v>2</v>
      </c>
      <c r="BC12" s="35">
        <v>3</v>
      </c>
      <c r="BD12" s="35">
        <v>4</v>
      </c>
      <c r="BE12" s="35">
        <v>1</v>
      </c>
      <c r="BF12" s="35">
        <v>2</v>
      </c>
      <c r="BG12" s="35">
        <v>3</v>
      </c>
      <c r="BH12" s="35">
        <v>4</v>
      </c>
    </row>
    <row r="13" spans="1:60" ht="38.25" x14ac:dyDescent="0.25">
      <c r="A13" s="24"/>
      <c r="B13" s="36"/>
      <c r="C13" s="227" t="s">
        <v>251</v>
      </c>
      <c r="D13" s="33" t="s">
        <v>95</v>
      </c>
      <c r="E13" s="37">
        <v>45597</v>
      </c>
      <c r="F13" s="37">
        <v>45608</v>
      </c>
      <c r="G13" s="216" t="s">
        <v>96</v>
      </c>
      <c r="H13" s="40" t="s">
        <v>252</v>
      </c>
      <c r="I13" s="38"/>
      <c r="J13" s="38"/>
      <c r="K13" s="39"/>
      <c r="L13" s="39"/>
      <c r="M13" s="39"/>
      <c r="N13" s="39"/>
      <c r="O13" s="39"/>
      <c r="P13" s="39"/>
      <c r="Q13" s="39"/>
      <c r="R13" s="39"/>
      <c r="S13" s="39"/>
      <c r="T13" s="39"/>
      <c r="U13" s="39"/>
      <c r="V13" s="39"/>
      <c r="W13" s="39"/>
      <c r="X13" s="39"/>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row>
    <row r="14" spans="1:60" ht="25.5" x14ac:dyDescent="0.25">
      <c r="A14" s="24"/>
      <c r="B14" s="36"/>
      <c r="C14" s="227"/>
      <c r="D14" s="33" t="s">
        <v>104</v>
      </c>
      <c r="E14" s="37">
        <v>45614</v>
      </c>
      <c r="F14" s="37">
        <v>45623</v>
      </c>
      <c r="G14" s="216"/>
      <c r="H14" s="40" t="s">
        <v>253</v>
      </c>
      <c r="I14" s="39"/>
      <c r="J14" s="39"/>
      <c r="K14" s="38"/>
      <c r="L14" s="39"/>
      <c r="M14" s="39"/>
      <c r="N14" s="39"/>
      <c r="O14" s="39"/>
      <c r="P14" s="39"/>
      <c r="Q14" s="39"/>
      <c r="R14" s="39"/>
      <c r="S14" s="39"/>
      <c r="T14" s="39"/>
      <c r="U14" s="39"/>
      <c r="V14" s="39"/>
      <c r="W14" s="39"/>
      <c r="X14" s="39"/>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row>
    <row r="15" spans="1:60" ht="25.5" x14ac:dyDescent="0.25">
      <c r="A15" s="24"/>
      <c r="B15" s="36"/>
      <c r="C15" s="227"/>
      <c r="D15" s="33" t="s">
        <v>106</v>
      </c>
      <c r="E15" s="37">
        <v>45623</v>
      </c>
      <c r="F15" s="37">
        <v>45625</v>
      </c>
      <c r="G15" s="53" t="s">
        <v>101</v>
      </c>
      <c r="H15" s="40" t="s">
        <v>253</v>
      </c>
      <c r="I15" s="39"/>
      <c r="J15" s="39"/>
      <c r="K15" s="38"/>
      <c r="L15" s="39"/>
      <c r="M15" s="39"/>
      <c r="N15" s="39"/>
      <c r="O15" s="39"/>
      <c r="P15" s="39"/>
      <c r="Q15" s="39"/>
      <c r="R15" s="39"/>
      <c r="S15" s="39"/>
      <c r="T15" s="39"/>
      <c r="U15" s="39"/>
      <c r="V15" s="39"/>
      <c r="W15" s="39"/>
      <c r="X15" s="39"/>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row>
    <row r="16" spans="1:60" ht="25.5" x14ac:dyDescent="0.25">
      <c r="A16" s="24"/>
      <c r="B16" s="36"/>
      <c r="C16" s="227"/>
      <c r="D16" s="33" t="s">
        <v>98</v>
      </c>
      <c r="E16" s="37">
        <v>45608</v>
      </c>
      <c r="F16" s="37">
        <v>45642</v>
      </c>
      <c r="G16" s="53" t="s">
        <v>103</v>
      </c>
      <c r="H16" s="40" t="s">
        <v>254</v>
      </c>
      <c r="I16" s="38"/>
      <c r="J16" s="38"/>
      <c r="K16" s="38"/>
      <c r="L16" s="38"/>
      <c r="M16" s="38"/>
      <c r="N16" s="38"/>
      <c r="O16" s="39"/>
      <c r="P16" s="39"/>
      <c r="Q16" s="39"/>
      <c r="R16" s="39"/>
      <c r="S16" s="39"/>
      <c r="T16" s="39"/>
      <c r="U16" s="39"/>
      <c r="V16" s="39"/>
      <c r="W16" s="39"/>
      <c r="X16" s="39"/>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row>
    <row r="17" spans="1:60" ht="25.5" x14ac:dyDescent="0.25">
      <c r="A17" s="24"/>
      <c r="B17" s="36"/>
      <c r="C17" s="227"/>
      <c r="D17" s="33" t="s">
        <v>109</v>
      </c>
      <c r="E17" s="37">
        <v>45642</v>
      </c>
      <c r="F17" s="37">
        <v>45644</v>
      </c>
      <c r="G17" s="53" t="s">
        <v>103</v>
      </c>
      <c r="H17" s="40" t="s">
        <v>254</v>
      </c>
      <c r="I17" s="41"/>
      <c r="J17" s="41"/>
      <c r="K17" s="41"/>
      <c r="L17" s="41"/>
      <c r="M17" s="41"/>
      <c r="N17" s="41"/>
      <c r="O17" s="42"/>
      <c r="P17" s="39"/>
      <c r="Q17" s="39"/>
      <c r="R17" s="39"/>
      <c r="S17" s="39"/>
      <c r="T17" s="39"/>
      <c r="U17" s="39"/>
      <c r="V17" s="39"/>
      <c r="W17" s="39"/>
      <c r="X17" s="39"/>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row>
    <row r="18" spans="1:60" ht="38.25" x14ac:dyDescent="0.25">
      <c r="A18" s="24"/>
      <c r="B18" s="36"/>
      <c r="C18" s="227"/>
      <c r="D18" s="33" t="s">
        <v>100</v>
      </c>
      <c r="E18" s="37">
        <v>45608</v>
      </c>
      <c r="F18" s="37">
        <v>45642</v>
      </c>
      <c r="G18" s="53" t="s">
        <v>105</v>
      </c>
      <c r="H18" s="40" t="s">
        <v>254</v>
      </c>
      <c r="I18" s="38"/>
      <c r="J18" s="38"/>
      <c r="K18" s="38"/>
      <c r="L18" s="38"/>
      <c r="M18" s="38"/>
      <c r="N18" s="38"/>
      <c r="O18" s="38"/>
      <c r="P18" s="39"/>
      <c r="Q18" s="39"/>
      <c r="R18" s="39"/>
      <c r="S18" s="39"/>
      <c r="T18" s="39"/>
      <c r="U18" s="39"/>
      <c r="V18" s="39"/>
      <c r="W18" s="39"/>
      <c r="X18" s="39"/>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row>
    <row r="19" spans="1:60" ht="61.5" customHeight="1" x14ac:dyDescent="0.25">
      <c r="A19" s="24"/>
      <c r="B19" s="36"/>
      <c r="C19" s="227"/>
      <c r="D19" s="33" t="s">
        <v>112</v>
      </c>
      <c r="E19" s="37">
        <v>45691</v>
      </c>
      <c r="F19" s="37">
        <v>45695</v>
      </c>
      <c r="G19" s="53" t="s">
        <v>107</v>
      </c>
      <c r="H19" s="40" t="s">
        <v>255</v>
      </c>
      <c r="I19" s="39"/>
      <c r="J19" s="39"/>
      <c r="K19" s="39"/>
      <c r="L19" s="39"/>
      <c r="M19" s="39"/>
      <c r="N19" s="39"/>
      <c r="O19" s="39"/>
      <c r="P19" s="39"/>
      <c r="Q19" s="39"/>
      <c r="R19" s="38"/>
      <c r="S19" s="39"/>
      <c r="T19" s="39"/>
      <c r="U19" s="39"/>
      <c r="V19" s="39"/>
      <c r="W19" s="39"/>
      <c r="X19" s="39"/>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row>
    <row r="20" spans="1:60" ht="21" customHeight="1" x14ac:dyDescent="0.25">
      <c r="A20" s="24"/>
      <c r="B20" s="36"/>
      <c r="C20" s="227"/>
      <c r="D20" s="33" t="s">
        <v>256</v>
      </c>
      <c r="E20" s="1">
        <v>45698</v>
      </c>
      <c r="F20" s="1">
        <v>46111</v>
      </c>
      <c r="G20" s="53" t="s">
        <v>108</v>
      </c>
      <c r="H20" s="40" t="s">
        <v>254</v>
      </c>
      <c r="I20" s="39"/>
      <c r="J20" s="39"/>
      <c r="K20" s="39"/>
      <c r="L20" s="39"/>
      <c r="M20" s="39"/>
      <c r="N20" s="39"/>
      <c r="O20" s="39"/>
      <c r="P20" s="39"/>
      <c r="Q20" s="39"/>
      <c r="R20" s="38"/>
      <c r="S20" s="38"/>
      <c r="T20" s="38"/>
      <c r="U20" s="43" t="s">
        <v>257</v>
      </c>
      <c r="V20" s="38"/>
      <c r="W20" s="38"/>
      <c r="X20" s="38"/>
      <c r="Y20" s="43" t="s">
        <v>257</v>
      </c>
      <c r="Z20" s="44"/>
      <c r="AA20" s="44"/>
      <c r="AB20" s="44"/>
      <c r="AC20" s="43" t="s">
        <v>257</v>
      </c>
      <c r="AD20" s="44"/>
      <c r="AE20" s="44"/>
      <c r="AF20" s="44"/>
      <c r="AG20" s="43" t="s">
        <v>257</v>
      </c>
      <c r="AH20" s="44"/>
      <c r="AI20" s="44"/>
      <c r="AJ20" s="44"/>
      <c r="AK20" s="43" t="s">
        <v>257</v>
      </c>
      <c r="AL20" s="44"/>
      <c r="AM20" s="44"/>
      <c r="AN20" s="44"/>
      <c r="AO20" s="43" t="s">
        <v>257</v>
      </c>
      <c r="AP20" s="44"/>
      <c r="AQ20" s="44"/>
      <c r="AR20" s="44"/>
      <c r="AS20" s="43" t="s">
        <v>257</v>
      </c>
      <c r="AT20" s="44"/>
      <c r="AU20" s="44"/>
      <c r="AV20" s="44"/>
      <c r="AW20" s="43" t="s">
        <v>257</v>
      </c>
      <c r="AX20" s="44"/>
      <c r="AY20" s="44"/>
      <c r="AZ20" s="44"/>
      <c r="BA20" s="43" t="s">
        <v>257</v>
      </c>
      <c r="BB20" s="44"/>
      <c r="BC20" s="44"/>
      <c r="BD20" s="44"/>
      <c r="BE20" s="43" t="s">
        <v>257</v>
      </c>
      <c r="BF20" s="44"/>
      <c r="BG20" s="44"/>
      <c r="BH20" s="24"/>
    </row>
    <row r="21" spans="1:60" ht="25.5" x14ac:dyDescent="0.25">
      <c r="A21" s="24"/>
      <c r="B21" s="36"/>
      <c r="C21" s="227"/>
      <c r="D21" s="33" t="s">
        <v>116</v>
      </c>
      <c r="E21" s="1">
        <v>45703</v>
      </c>
      <c r="F21" s="1">
        <v>46111</v>
      </c>
      <c r="G21" s="53" t="s">
        <v>110</v>
      </c>
      <c r="H21" s="40" t="s">
        <v>255</v>
      </c>
      <c r="I21" s="39"/>
      <c r="J21" s="39"/>
      <c r="K21" s="39"/>
      <c r="L21" s="39"/>
      <c r="M21" s="39"/>
      <c r="N21" s="39"/>
      <c r="O21" s="39"/>
      <c r="P21" s="39"/>
      <c r="Q21" s="39"/>
      <c r="R21" s="38"/>
      <c r="S21" s="38"/>
      <c r="T21" s="38"/>
      <c r="U21" s="43"/>
      <c r="V21" s="38"/>
      <c r="W21" s="38"/>
      <c r="X21" s="38"/>
      <c r="Y21" s="43"/>
      <c r="Z21" s="44"/>
      <c r="AA21" s="44"/>
      <c r="AB21" s="44"/>
      <c r="AC21" s="43"/>
      <c r="AD21" s="44"/>
      <c r="AE21" s="44"/>
      <c r="AF21" s="44"/>
      <c r="AG21" s="43"/>
      <c r="AH21" s="44"/>
      <c r="AI21" s="44"/>
      <c r="AJ21" s="44"/>
      <c r="AK21" s="43"/>
      <c r="AL21" s="44"/>
      <c r="AM21" s="44"/>
      <c r="AN21" s="44"/>
      <c r="AO21" s="43"/>
      <c r="AP21" s="44"/>
      <c r="AQ21" s="44"/>
      <c r="AR21" s="44"/>
      <c r="AS21" s="43"/>
      <c r="AT21" s="44"/>
      <c r="AU21" s="44"/>
      <c r="AV21" s="44"/>
      <c r="AW21" s="43"/>
      <c r="AX21" s="44"/>
      <c r="AY21" s="44"/>
      <c r="AZ21" s="44"/>
      <c r="BA21" s="43"/>
      <c r="BB21" s="44"/>
      <c r="BC21" s="44"/>
      <c r="BD21" s="44"/>
      <c r="BE21" s="43"/>
      <c r="BF21" s="44"/>
      <c r="BG21" s="44"/>
      <c r="BH21" s="24"/>
    </row>
    <row r="22" spans="1:60" ht="31.5" customHeight="1" x14ac:dyDescent="0.25">
      <c r="A22" s="24"/>
      <c r="B22" s="36"/>
      <c r="C22" s="227"/>
      <c r="D22" s="33" t="s">
        <v>117</v>
      </c>
      <c r="E22" s="1">
        <v>45703</v>
      </c>
      <c r="F22" s="1">
        <v>46111</v>
      </c>
      <c r="G22" s="53" t="s">
        <v>111</v>
      </c>
      <c r="H22" s="40" t="s">
        <v>254</v>
      </c>
      <c r="I22" s="39"/>
      <c r="J22" s="39"/>
      <c r="K22" s="39"/>
      <c r="L22" s="39"/>
      <c r="M22" s="39"/>
      <c r="N22" s="39"/>
      <c r="O22" s="39"/>
      <c r="P22" s="39"/>
      <c r="Q22" s="39"/>
      <c r="R22" s="38"/>
      <c r="S22" s="38"/>
      <c r="T22" s="38"/>
      <c r="U22" s="43" t="s">
        <v>257</v>
      </c>
      <c r="V22" s="38"/>
      <c r="W22" s="38"/>
      <c r="X22" s="38"/>
      <c r="Y22" s="43" t="s">
        <v>257</v>
      </c>
      <c r="Z22" s="44"/>
      <c r="AA22" s="44"/>
      <c r="AB22" s="44"/>
      <c r="AC22" s="43" t="s">
        <v>257</v>
      </c>
      <c r="AD22" s="44"/>
      <c r="AE22" s="44"/>
      <c r="AF22" s="44"/>
      <c r="AG22" s="43" t="s">
        <v>257</v>
      </c>
      <c r="AH22" s="44"/>
      <c r="AI22" s="44"/>
      <c r="AJ22" s="44"/>
      <c r="AK22" s="43" t="s">
        <v>257</v>
      </c>
      <c r="AL22" s="44"/>
      <c r="AM22" s="44"/>
      <c r="AN22" s="44"/>
      <c r="AO22" s="43" t="s">
        <v>257</v>
      </c>
      <c r="AP22" s="44"/>
      <c r="AQ22" s="44"/>
      <c r="AR22" s="44"/>
      <c r="AS22" s="43" t="s">
        <v>257</v>
      </c>
      <c r="AT22" s="44"/>
      <c r="AU22" s="44"/>
      <c r="AV22" s="44"/>
      <c r="AW22" s="43" t="s">
        <v>257</v>
      </c>
      <c r="AX22" s="44"/>
      <c r="AY22" s="44"/>
      <c r="AZ22" s="44"/>
      <c r="BA22" s="43" t="s">
        <v>257</v>
      </c>
      <c r="BB22" s="44"/>
      <c r="BC22" s="44"/>
      <c r="BD22" s="44"/>
      <c r="BE22" s="43" t="s">
        <v>257</v>
      </c>
      <c r="BF22" s="44"/>
      <c r="BG22" s="44"/>
      <c r="BH22" s="24"/>
    </row>
    <row r="23" spans="1:60" ht="25.5" x14ac:dyDescent="0.25">
      <c r="A23" s="24"/>
      <c r="B23" s="36"/>
      <c r="C23" s="227"/>
      <c r="D23" s="33" t="s">
        <v>118</v>
      </c>
      <c r="E23" s="1">
        <v>45719</v>
      </c>
      <c r="F23" s="1">
        <v>46111</v>
      </c>
      <c r="G23" s="53" t="s">
        <v>113</v>
      </c>
      <c r="H23" s="40" t="s">
        <v>254</v>
      </c>
      <c r="I23" s="39"/>
      <c r="J23" s="39"/>
      <c r="K23" s="39"/>
      <c r="L23" s="39"/>
      <c r="M23" s="39"/>
      <c r="N23" s="39"/>
      <c r="O23" s="39"/>
      <c r="P23" s="39"/>
      <c r="Q23" s="39"/>
      <c r="R23" s="39"/>
      <c r="S23" s="39"/>
      <c r="T23" s="39"/>
      <c r="U23" s="39"/>
      <c r="V23" s="45"/>
      <c r="W23" s="45"/>
      <c r="X23" s="39"/>
      <c r="Y23" s="24"/>
      <c r="Z23" s="45"/>
      <c r="AA23" s="45"/>
      <c r="AB23" s="24"/>
      <c r="AC23" s="24"/>
      <c r="AD23" s="45"/>
      <c r="AE23" s="45"/>
      <c r="AF23" s="24"/>
      <c r="AG23" s="24"/>
      <c r="AH23" s="45"/>
      <c r="AI23" s="45"/>
      <c r="AJ23" s="24"/>
      <c r="AK23" s="24"/>
      <c r="AL23" s="45"/>
      <c r="AM23" s="45"/>
      <c r="AN23" s="24"/>
      <c r="AO23" s="24"/>
      <c r="AP23" s="45"/>
      <c r="AQ23" s="45"/>
      <c r="AR23" s="24"/>
      <c r="AS23" s="24"/>
      <c r="AT23" s="45"/>
      <c r="AU23" s="45"/>
      <c r="AV23" s="24"/>
      <c r="AW23" s="24"/>
      <c r="AX23" s="45"/>
      <c r="AY23" s="45"/>
      <c r="AZ23" s="24"/>
      <c r="BA23" s="24"/>
      <c r="BB23" s="45"/>
      <c r="BC23" s="45"/>
      <c r="BD23" s="24"/>
      <c r="BE23" s="24"/>
      <c r="BF23" s="45"/>
      <c r="BG23" s="45"/>
      <c r="BH23" s="24"/>
    </row>
    <row r="24" spans="1:60" ht="25.5" x14ac:dyDescent="0.25">
      <c r="A24" s="24"/>
      <c r="B24" s="36"/>
      <c r="C24" s="227"/>
      <c r="D24" s="33" t="s">
        <v>120</v>
      </c>
      <c r="E24" s="1">
        <v>45719</v>
      </c>
      <c r="F24" s="1">
        <v>46203</v>
      </c>
      <c r="G24" s="53" t="s">
        <v>115</v>
      </c>
      <c r="H24" s="40" t="s">
        <v>254</v>
      </c>
      <c r="I24" s="39"/>
      <c r="J24" s="39"/>
      <c r="K24" s="39"/>
      <c r="L24" s="39"/>
      <c r="M24" s="39"/>
      <c r="N24" s="39"/>
      <c r="O24" s="39"/>
      <c r="P24" s="39"/>
      <c r="Q24" s="39"/>
      <c r="R24" s="39"/>
      <c r="S24" s="39"/>
      <c r="T24" s="39"/>
      <c r="U24" s="39"/>
      <c r="V24" s="46"/>
      <c r="W24" s="46"/>
      <c r="X24" s="46"/>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47"/>
      <c r="BF24" s="47"/>
      <c r="BG24" s="47"/>
      <c r="BH24" s="47"/>
    </row>
    <row r="25" spans="1:60" ht="38.25" x14ac:dyDescent="0.25">
      <c r="A25" s="24"/>
      <c r="B25" s="36"/>
      <c r="C25" s="227"/>
      <c r="D25" s="33" t="s">
        <v>116</v>
      </c>
      <c r="E25" s="1">
        <v>45703</v>
      </c>
      <c r="F25" s="1">
        <v>46203</v>
      </c>
      <c r="G25" s="53" t="s">
        <v>110</v>
      </c>
      <c r="H25" s="40" t="s">
        <v>255</v>
      </c>
      <c r="I25" s="39"/>
      <c r="J25" s="39"/>
      <c r="K25" s="39"/>
      <c r="L25" s="39"/>
      <c r="M25" s="39"/>
      <c r="N25" s="39"/>
      <c r="O25" s="39"/>
      <c r="P25" s="39"/>
      <c r="Q25" s="39"/>
      <c r="R25" s="39"/>
      <c r="S25" s="39"/>
      <c r="T25" s="39"/>
      <c r="U25" s="39"/>
      <c r="V25" s="39"/>
      <c r="W25" s="39"/>
      <c r="X25" s="39"/>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row>
    <row r="26" spans="1:60" ht="38.25" x14ac:dyDescent="0.25">
      <c r="A26" s="24"/>
      <c r="B26" s="36"/>
      <c r="C26" s="227"/>
      <c r="D26" s="33" t="s">
        <v>122</v>
      </c>
      <c r="E26" s="1">
        <v>45719</v>
      </c>
      <c r="F26" s="1">
        <v>46203</v>
      </c>
      <c r="G26" s="53" t="s">
        <v>105</v>
      </c>
      <c r="H26" s="40" t="s">
        <v>254</v>
      </c>
      <c r="I26" s="39"/>
      <c r="J26" s="39"/>
      <c r="K26" s="39"/>
      <c r="L26" s="39"/>
      <c r="M26" s="39"/>
      <c r="N26" s="39"/>
      <c r="O26" s="39"/>
      <c r="P26" s="39"/>
      <c r="Q26" s="39"/>
      <c r="R26" s="39"/>
      <c r="S26" s="39"/>
      <c r="T26" s="39"/>
      <c r="U26" s="39"/>
      <c r="V26" s="48"/>
      <c r="W26" s="48"/>
      <c r="X26" s="39"/>
      <c r="Y26" s="24"/>
      <c r="Z26" s="48"/>
      <c r="AA26" s="48"/>
      <c r="AB26" s="24"/>
      <c r="AC26" s="24"/>
      <c r="AD26" s="48"/>
      <c r="AE26" s="48"/>
      <c r="AF26" s="24"/>
      <c r="AG26" s="24"/>
      <c r="AH26" s="48"/>
      <c r="AI26" s="48"/>
      <c r="AJ26" s="24"/>
      <c r="AK26" s="24"/>
      <c r="AL26" s="48"/>
      <c r="AM26" s="48"/>
      <c r="AN26" s="24"/>
      <c r="AO26" s="24"/>
      <c r="AP26" s="48"/>
      <c r="AQ26" s="48"/>
      <c r="AR26" s="24"/>
      <c r="AS26" s="24"/>
      <c r="AT26" s="48"/>
      <c r="AU26" s="48"/>
      <c r="AV26" s="24"/>
      <c r="AW26" s="24"/>
      <c r="AX26" s="48"/>
      <c r="AY26" s="48"/>
      <c r="AZ26" s="24"/>
      <c r="BA26" s="24"/>
      <c r="BB26" s="48"/>
      <c r="BC26" s="48"/>
      <c r="BD26" s="24"/>
      <c r="BE26" s="24"/>
      <c r="BF26" s="48"/>
      <c r="BG26" s="48"/>
      <c r="BH26" s="24"/>
    </row>
    <row r="27" spans="1:60" ht="25.5" x14ac:dyDescent="0.25">
      <c r="A27" s="24"/>
      <c r="B27" s="36"/>
      <c r="C27" s="227"/>
      <c r="D27" s="33" t="s">
        <v>123</v>
      </c>
      <c r="E27" s="1">
        <v>45810</v>
      </c>
      <c r="F27" s="1">
        <v>46295</v>
      </c>
      <c r="G27" s="53" t="s">
        <v>119</v>
      </c>
      <c r="H27" s="40" t="s">
        <v>254</v>
      </c>
      <c r="I27" s="39"/>
      <c r="J27" s="39"/>
      <c r="K27" s="39"/>
      <c r="L27" s="39"/>
      <c r="M27" s="39"/>
      <c r="N27" s="39"/>
      <c r="O27" s="39"/>
      <c r="P27" s="39"/>
      <c r="Q27" s="39"/>
      <c r="R27" s="39"/>
      <c r="S27" s="39"/>
      <c r="T27" s="39"/>
      <c r="U27" s="39"/>
      <c r="V27" s="39"/>
      <c r="W27" s="39"/>
      <c r="X27" s="39"/>
      <c r="Y27" s="24"/>
      <c r="Z27" s="24"/>
      <c r="AA27" s="24"/>
      <c r="AB27" s="24"/>
      <c r="AC27" s="24"/>
      <c r="AD27" s="24"/>
      <c r="AE27" s="24"/>
      <c r="AF27" s="24"/>
      <c r="AG27" s="24"/>
      <c r="AH27" s="24"/>
      <c r="AI27" s="24"/>
      <c r="AJ27" s="24"/>
      <c r="AK27" s="24"/>
      <c r="AL27" s="24"/>
      <c r="AM27" s="24"/>
      <c r="AN27" s="48"/>
      <c r="AO27" s="24"/>
      <c r="AP27" s="24"/>
      <c r="AQ27" s="24"/>
      <c r="AR27" s="24"/>
      <c r="AS27" s="24"/>
      <c r="AT27" s="24"/>
      <c r="AU27" s="24"/>
      <c r="AV27" s="24"/>
      <c r="AW27" s="24"/>
      <c r="AX27" s="24"/>
      <c r="AY27" s="24"/>
      <c r="AZ27" s="48"/>
      <c r="BA27" s="24"/>
      <c r="BB27" s="24"/>
      <c r="BC27" s="24"/>
      <c r="BD27" s="24"/>
      <c r="BE27" s="24"/>
      <c r="BF27" s="24"/>
      <c r="BG27" s="24"/>
      <c r="BH27" s="48"/>
    </row>
    <row r="28" spans="1:60" ht="38.25" x14ac:dyDescent="0.25">
      <c r="A28" s="24"/>
      <c r="B28" s="36"/>
      <c r="C28" s="227"/>
      <c r="D28" s="2" t="s">
        <v>125</v>
      </c>
      <c r="E28" s="25">
        <v>45625</v>
      </c>
      <c r="F28" s="25" t="s">
        <v>258</v>
      </c>
      <c r="G28" s="25" t="s">
        <v>121</v>
      </c>
      <c r="H28" s="40" t="s">
        <v>255</v>
      </c>
      <c r="I28" s="49"/>
      <c r="J28" s="49"/>
      <c r="K28" s="49"/>
      <c r="L28" s="49"/>
      <c r="M28" s="49"/>
      <c r="N28" s="49"/>
      <c r="O28" s="49"/>
      <c r="P28" s="49"/>
      <c r="Q28" s="49"/>
      <c r="R28" s="49"/>
      <c r="S28" s="49"/>
      <c r="T28" s="49"/>
      <c r="U28" s="49"/>
      <c r="V28" s="49"/>
      <c r="W28" s="49"/>
      <c r="X28" s="49"/>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c r="BD28" s="50"/>
      <c r="BE28" s="50"/>
      <c r="BF28" s="50"/>
      <c r="BG28" s="50"/>
      <c r="BH28" s="24"/>
    </row>
    <row r="29" spans="1:60" ht="15.75" x14ac:dyDescent="0.25">
      <c r="A29" s="24"/>
      <c r="B29" s="36"/>
      <c r="C29" s="227"/>
      <c r="D29" s="51"/>
      <c r="E29" s="52"/>
      <c r="F29" s="52"/>
      <c r="G29" s="52"/>
      <c r="H29" s="52"/>
      <c r="I29" s="39"/>
      <c r="J29" s="39"/>
      <c r="K29" s="39"/>
      <c r="L29" s="39"/>
      <c r="M29" s="39"/>
      <c r="N29" s="39"/>
      <c r="O29" s="39"/>
      <c r="P29" s="39"/>
      <c r="Q29" s="39"/>
      <c r="R29" s="39"/>
      <c r="S29" s="39"/>
      <c r="T29" s="39"/>
      <c r="U29" s="39"/>
      <c r="V29" s="39"/>
      <c r="W29" s="39"/>
      <c r="X29" s="39"/>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row>
  </sheetData>
  <mergeCells count="25">
    <mergeCell ref="G13:G14"/>
    <mergeCell ref="C10:C12"/>
    <mergeCell ref="Y9:AB11"/>
    <mergeCell ref="AC9:AF11"/>
    <mergeCell ref="AG9:AJ11"/>
    <mergeCell ref="F10:F12"/>
    <mergeCell ref="C13:C29"/>
    <mergeCell ref="B9:F9"/>
    <mergeCell ref="I9:L11"/>
    <mergeCell ref="M9:P11"/>
    <mergeCell ref="Q9:T11"/>
    <mergeCell ref="U9:X11"/>
    <mergeCell ref="B10:B12"/>
    <mergeCell ref="D10:D12"/>
    <mergeCell ref="E10:E12"/>
    <mergeCell ref="BE9:BH11"/>
    <mergeCell ref="G10:G12"/>
    <mergeCell ref="AK9:AN11"/>
    <mergeCell ref="AO9:AR11"/>
    <mergeCell ref="AS9:AV11"/>
    <mergeCell ref="C3:D3"/>
    <mergeCell ref="E4:E7"/>
    <mergeCell ref="H10:H12"/>
    <mergeCell ref="AW9:AZ11"/>
    <mergeCell ref="BA9:BD11"/>
  </mergeCells>
  <conditionalFormatting sqref="D29">
    <cfRule type="colorScale" priority="1">
      <colorScale>
        <cfvo type="min"/>
        <cfvo type="percentile" val="50"/>
        <cfvo type="max"/>
        <color rgb="FFF8696B"/>
        <color rgb="FFFCFCFF"/>
        <color rgb="FF63BE7B"/>
      </colorScale>
    </cfRule>
  </conditionalFormatting>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PMA</vt:lpstr>
      <vt:lpstr>Instructivo PMA</vt:lpstr>
      <vt:lpstr>PLAN DE TRABAJO CONTRA</vt:lpstr>
      <vt:lpstr>PMA!Títulos_a_imprimir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YENNI MARCELA GASCA MUETE</dc:creator>
  <cp:keywords/>
  <dc:description/>
  <cp:lastModifiedBy>Lixi Celmira Romero Navarrete</cp:lastModifiedBy>
  <cp:revision/>
  <cp:lastPrinted>2025-01-29T16:52:06Z</cp:lastPrinted>
  <dcterms:created xsi:type="dcterms:W3CDTF">2016-07-06T19:37:36Z</dcterms:created>
  <dcterms:modified xsi:type="dcterms:W3CDTF">2025-04-30T19:55:29Z</dcterms:modified>
  <cp:category/>
  <cp:contentStatus/>
</cp:coreProperties>
</file>