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garzonp\Documents\2023\informes\"/>
    </mc:Choice>
  </mc:AlternateContent>
  <bookViews>
    <workbookView xWindow="0" yWindow="0" windowWidth="28770" windowHeight="11355"/>
  </bookViews>
  <sheets>
    <sheet name="Reporte consolidado" sheetId="1" r:id="rId1"/>
  </sheets>
  <definedNames>
    <definedName name="_xlnm._FilterDatabase" localSheetId="0" hidden="1">'Reporte consolidado'!$A$3:$W$49</definedName>
    <definedName name="_xlnm.Print_Area" localSheetId="0">'Reporte consolidado'!$A$1:$X$49</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51" i="1" l="1"/>
  <c r="V42" i="1"/>
  <c r="U42" i="1"/>
  <c r="T42" i="1"/>
  <c r="V29" i="1"/>
  <c r="U29" i="1"/>
  <c r="T29" i="1"/>
  <c r="V25" i="1"/>
  <c r="U25" i="1"/>
  <c r="T25" i="1"/>
  <c r="W4" i="1"/>
  <c r="V4" i="1"/>
  <c r="U4" i="1"/>
  <c r="T4" i="1"/>
</calcChain>
</file>

<file path=xl/sharedStrings.xml><?xml version="1.0" encoding="utf-8"?>
<sst xmlns="http://schemas.openxmlformats.org/spreadsheetml/2006/main" count="721" uniqueCount="365">
  <si>
    <t>REPORTE CONSOLIDADO DE LA ESTRATEGIA DE PARTICIPACIÓN CIUDADANA 2022</t>
  </si>
  <si>
    <t>Nro.</t>
  </si>
  <si>
    <t>Nombre del Ejercicio de Participación Ciudadana (EPC)</t>
  </si>
  <si>
    <t>Objetivo del ejercicio</t>
  </si>
  <si>
    <t>Derecho fundamental relacionado
(Recreación y deporte
Participación
Igualdad
Acceso a la información
Derecho de Petición, entre otros)</t>
  </si>
  <si>
    <t>Tipo de ejercicio de participación</t>
  </si>
  <si>
    <t>Dependencia responsable
(Indique nombre de dependencia y GIT de ser necesario)</t>
  </si>
  <si>
    <t>Equipo de Apoyo</t>
  </si>
  <si>
    <t>Fecha inicio EPC
(dd/mm/aa)</t>
  </si>
  <si>
    <t>Fecha fin EPC
(dd/mm/aa)</t>
  </si>
  <si>
    <t>Grupo de interes</t>
  </si>
  <si>
    <t>Tipo de espacio</t>
  </si>
  <si>
    <t>Actividad/ Metodología de Participación
(Mesa de trabajo, taller, conversatorio, audiencia, foro, consulta, encuesta, entre otros)</t>
  </si>
  <si>
    <t>Actividad/ Metodología de Participación
Para grafica
(Mesa de trabajo, taller, conversatorio, audiencia, foro, consulta, encuesta, entre otros)</t>
  </si>
  <si>
    <t>Mecanismo de convocatoria a utilizar para asegurar la participación de los grupos de interés
(Comunicados oficiales, Correo electrónico institucional y comunicado oficial por la página web, redes sociales, entre otros)</t>
  </si>
  <si>
    <t>Ciclo de gestión al que pertenece el EPC (1.Diagnóstico, 2.Planeación(fomulación participativa), 3.Ejecución, 4.Evaluación y control ciudadano)</t>
  </si>
  <si>
    <t>Recursos económicos</t>
  </si>
  <si>
    <t>Otros recursos o alianzas  asociados (humanos,materiales, entre otros.)</t>
  </si>
  <si>
    <t>Estrategia a utilizar para vincular dentro del desarrollo del EPC a poblaciones con enfoque diferencial y de atención especial</t>
  </si>
  <si>
    <t>Avance cuantitativo en porcentaje 2022</t>
  </si>
  <si>
    <t>Participantes</t>
  </si>
  <si>
    <t>Aportes, recomendaciones o solicitudes recibidas</t>
  </si>
  <si>
    <t>Aportes, recomendaciones o solicitudes incidentes</t>
  </si>
  <si>
    <t>Recursos invertidos</t>
  </si>
  <si>
    <t>Observaciones</t>
  </si>
  <si>
    <t>I.V.C en las Regiones/ Regularización de Ligas Deportivas</t>
  </si>
  <si>
    <t>Actividad de educación, prevención y asesoramiento de temas legales, contables y financieros de cada organismo deportivo que lo requiera</t>
  </si>
  <si>
    <t>Participación. Acceso a la información.</t>
  </si>
  <si>
    <t>Establecimiento o modificación de trámites y servicios</t>
  </si>
  <si>
    <t>Grupo Interno de Deporte profesional</t>
  </si>
  <si>
    <t>Equipo - Juridico y Contable</t>
  </si>
  <si>
    <t xml:space="preserve"> Ligas Deportivas Departamentales
Clubes Aficionados</t>
  </si>
  <si>
    <t>Presencial y Virtual</t>
  </si>
  <si>
    <t>Mesa de Trabajo</t>
  </si>
  <si>
    <t>Comunicados Oficiales, en Páginas web y redes sociales.  Convocatoria de citación mediante los Institutos y Secretarias Departamentales</t>
  </si>
  <si>
    <t>1.Diagnóstico</t>
  </si>
  <si>
    <t xml:space="preserve">Alianza Estrategica con losl Institutos de Deporte Departamentales -
Convocatoria
Locación
Logistica </t>
  </si>
  <si>
    <t>Se garantizará la no discriminación  y la equidad en el acceso a la información a través de una convocatoria amplia que invite a participar a los diversos actores e interesados, sean o no miembros del SND.Se escucharán todas las voces y, de ser necesario, se desarrollarán respuestas diferenciadas.(Para los organismos del sector Paralímpico, por ejemplo)</t>
  </si>
  <si>
    <t>Curso Virtual en Administración Deportiva</t>
  </si>
  <si>
    <t>La Dirección de Inspección, Vigilancia y Control mediante sus colaboradores y por medio del Curso Virtual de Administración Deportiva capacita a Dirigentes deportivos, entrenadores, funcionarios de las gobernaciones, estudiantes, profesionales del deporte, entre otros sobre los temas legales, estatutarios, financieros y contables, con el fin de generar una formalización general del Sistema de Información del Deporte.</t>
  </si>
  <si>
    <t xml:space="preserve">Capacitación </t>
  </si>
  <si>
    <t>Dirección de Inspección, Vigilancia y Control</t>
  </si>
  <si>
    <t>Coordinadora Escuela Virtual del Deporte
Coordinadora Modulo Legal
Coordinador Modulo Financiero
Coordinadora Modulo Contable
Tutores - Juridicos y Contables</t>
  </si>
  <si>
    <t>Dirigente deportivo
Especialista en Deportes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</si>
  <si>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Virtual</t>
  </si>
  <si>
    <t>Capacitación</t>
  </si>
  <si>
    <t>Comunicados Oficiales por la Página web y Redes sociales.</t>
  </si>
  <si>
    <t>3.Ejecución</t>
  </si>
  <si>
    <t>Alianza Estrategicacon la Escuela Virtual del Deporte quien es la facilitadora tecnologica para obetener el curso</t>
  </si>
  <si>
    <t xml:space="preserve">Se garantizará la no discriminación  y la equidad en el acceso a la información a través de una convocatoria amplia que iinvite a participar a los diversos actores e interesados, sean o no miembros del SND. A los organismos del Sector Paralímpico se les enviará un comunicado oficial invitando a sus deportistas a participar del curso virtual, para ellos se garantizarán los cupos. </t>
  </si>
  <si>
    <t>Encuentro nacional de barras</t>
  </si>
  <si>
    <t>Fortalecer el modelo de barrismo social, conforme a lo previsto en el Estatuto del aficionado, mediante el desarrollo de liderazgos positivos, la consolidación de sus estructuras y estrategias de planeación interna, y el diseño e implementación de proyectos y programas que permitan potenciar el crecimiento individual y grupal de sus miembros. Se trata de que sean ciudadanos activos que inciden y participan positivamente en los espacios sociales y políticos en los que desarrollan su actividad: barrio, comunidad y ciudad</t>
  </si>
  <si>
    <t>Participación.
Igualdad</t>
  </si>
  <si>
    <t>Formulación de políticas</t>
  </si>
  <si>
    <t>G.I.T Deporte Profesiona</t>
  </si>
  <si>
    <t>Equipo Centro de Investigación y documentación para el futbol.</t>
  </si>
  <si>
    <t>Lideres del barrismo social colombiano</t>
  </si>
  <si>
    <t>Presencial</t>
  </si>
  <si>
    <t>Convocatoria a los lideres de las barras por medio del Centro de Investigación</t>
  </si>
  <si>
    <t>Lideres del Barrismo social.</t>
  </si>
  <si>
    <t>Este ejercicio tiene una caracteristica social, en el que busca la integración del barrismo nacional con representación de diferentes sectores como mujeres, grupos etinicos y jovenes en situación de vulnerabilidad.</t>
  </si>
  <si>
    <t>Sin reporte</t>
  </si>
  <si>
    <t>REUNIÓN DE LINEAMIENTOS DE PROGRAMAS DE HÁBITOS Y ESTILOS DE VIDA SALUDABLE</t>
  </si>
  <si>
    <t xml:space="preserve">Socializar los lineamientos de intervención para la actual vigencia, presentación de los formatos mensuales para el registro de las acciones realizadas por los programas territoriales y presentación del cronograma de actividades en el marco del Programa Nacional de Hábitos y Estilos de Vida Saludable, el Programa Nacional de Vías Activas y Saludables y Programa Nacional de Capacitación para que sean incluidas en las agendas de cada uno de los programas del país, entre otros temas de interés. Adicional a esto, también se tiene el propósito de recibir los aportes del grupo de valor para los eventos a realizarse en la próxima vigencia. </t>
  </si>
  <si>
    <t xml:space="preserve">Recreación y Deporte
Participación </t>
  </si>
  <si>
    <t>Dirección de Fomento y Desarrollo
GIT Actividad Física</t>
  </si>
  <si>
    <t xml:space="preserve">GIT Actividad Física
 GIT Comunicaciones </t>
  </si>
  <si>
    <t>Directores(as), Veedores(as), Gestores(as), Facilitadores(as), Articuladores(as) HEVS- VAS, Monitores(as) y Promotores(as) de Hábitos y Estilos de Vida Saludable.</t>
  </si>
  <si>
    <t>Capacitación con grupos de interés</t>
  </si>
  <si>
    <t xml:space="preserve">Invitación escrita enviada por correo electrónico a los entes deportivos departamentales y municipales </t>
  </si>
  <si>
    <t>2.Planeación (formulación participativa)</t>
  </si>
  <si>
    <t xml:space="preserve"> $                    -  </t>
  </si>
  <si>
    <t xml:space="preserve">Escuela virtual del Deporte </t>
  </si>
  <si>
    <t xml:space="preserve">No se contempla una estrategia para vincular el enfoque diferencial y de atención especial porque va dirigido al grupo valor del programa HEVS que corresponde a los equipos de trabajo territoriales, no obstante, en los lineamientos que se emiten para el desarrollo de acciones se enfatiza en la importancia de desarrollar la oferta institucional de acuerdo a las necesidades de los territorios con criterios de inclusión de todo el curso de vida. </t>
  </si>
  <si>
    <t>CURSO TEÓRICO PRÁCTICO DE ACTIVIDAD FÍSICA DIRIGIDA MUSICALIZADA - FASE 1 y 2</t>
  </si>
  <si>
    <t xml:space="preserve">Fortalecer las competencias del Equipo Colombia de Hábitos y Estilos de Vida Saludable en la orientación de actividad física dirigida musicalizada  y en herramientas de intervención en Hábitos y Estilos de Vida Saludable, entre otros temas. Adicional a esto, también se tiene el propósito de recibir los aportes del grupo de valor para los eventos a realizarse en la próxima vigencia. </t>
  </si>
  <si>
    <t>Gestores(as), Facilitadores(as), Articuladores(as) HEVS- VAS, Monitores(as) y Promotores(as) de Hábitos y Estilos de Vida Saludable</t>
  </si>
  <si>
    <t>Escuela virtual del Deporte
Entes deportivos</t>
  </si>
  <si>
    <t>XI CURSO DE POLÍTICAS Y PROGRAMAS PARA LA PROMOCIÓN DE HABITOS Y ESTILOS DE VIDA SALUDABLE</t>
  </si>
  <si>
    <t xml:space="preserve">Proporcionar herramientas a los gestores, articuladores, monitores, tomadores de decisión territoriales, academia, sociedades científicas y líderes del Programa de Hábitos y Estilos de Vida Saludable, para la implementación y evaluación de intervenciones basadas en la evidencia científica, y de igual forma, propiciar acciones de políticas que favorezcan la promoción de actividad física. Adicional a esto, también se tiene el propósito de recibir los aportes del grupo de valor para los eventos a realizarse en la próxima vigencia. </t>
  </si>
  <si>
    <t>Directores(as), Supervisores(as), Gestores(as),  Facilitadores(as), Articuladores(as) HEVS- VAS, Monitores(as) y Promotores(as) de Hábitos y Estilos de Vida Saludable, Enlaces Territoriales, comunidad científica, academia, entre otros</t>
  </si>
  <si>
    <t xml:space="preserve">Invitación escrita enviada por correo electrónico a los entes deportivos departamentales y municipales
Publicación por las redes sociales del Ministerio del Deporte </t>
  </si>
  <si>
    <t>Se realizara una convocatoria a la comunidad científica y comunidad en general para participar en el evento de manera virtual a través de la información publicada en las redes sociales del Ministerio del Deporte</t>
  </si>
  <si>
    <t xml:space="preserve">ENCUENTRO NACIONAL DE PROGRAMAS DE HÁBITOS Y ESTILOS DE VIDA SALUDABLE.
RENDICION DE CUENTAS </t>
  </si>
  <si>
    <t xml:space="preserve">Socializar el desarrollo de las acciones, impacto y actividades novedosas realizadas por programas departamentales y municipales de Hábitos y Estilos de Vida Saludable durante la vigencia 2022. Adicional a esto, también se tiene el propósito de recibir los aportes del grupo de valor para los eventos a realizarse en la próxima vigencia. </t>
  </si>
  <si>
    <t>Gestores(as), Articuladores(as) HEVS- VAS, Facilitadores(as), Monitores(as) y Promotores(as) de Hábitos y Estilos de Vida Saludable</t>
  </si>
  <si>
    <t>Socialización  de lineamientos técnicos y administrativos con el personal contratado para la ejecución del programa "Escuelas Deportivas para Todos".</t>
  </si>
  <si>
    <t>Dar a conocer los componentes  técnicos, psicosociales y administrativos del programa Escuelas Deportivas para todos para la vigencia 2022</t>
  </si>
  <si>
    <t>Recreación y deporte</t>
  </si>
  <si>
    <t>Dirección de Fomento y Desarrollo-GIT Deporte Escolar</t>
  </si>
  <si>
    <t>Líder - Equipo Técnico y Psicosocial</t>
  </si>
  <si>
    <t>Formadores, coordinadores y referentes psicosociales de EDPT</t>
  </si>
  <si>
    <t>Talleres</t>
  </si>
  <si>
    <t>Taller</t>
  </si>
  <si>
    <t>Convocatoria cerrada por regional</t>
  </si>
  <si>
    <t>Talento humano, recursos digitales</t>
  </si>
  <si>
    <t xml:space="preserve"> Socialización de metodologías y lineamientos , Instrumento para aportes ciudadanos - medición de la percepción de la calidad., con el fin de establecer acciones de mejora y planeación 2023.</t>
  </si>
  <si>
    <t>Control social a los programas del GIT Deporte Escolar</t>
  </si>
  <si>
    <t>Promover el control social en los programas del GIT Deporte Escolar para velar las líneas de inversión en los municipios donde se adelanta el programa de escuelas</t>
  </si>
  <si>
    <t>Control y rendición de cuentas</t>
  </si>
  <si>
    <t>Referente psicosocial</t>
  </si>
  <si>
    <t xml:space="preserve"> Padres de familia </t>
  </si>
  <si>
    <t>Presencial y virtual</t>
  </si>
  <si>
    <t>Taller, convocatoria al menos 8 días antes del evento</t>
  </si>
  <si>
    <t>Convocatoria cerrada por municipio</t>
  </si>
  <si>
    <t>4.Evaluación y control ciudadano</t>
  </si>
  <si>
    <t>Recurso humano, recursos tecnológicos recursos fisicos y papelería</t>
  </si>
  <si>
    <t>Cnvocatoria, taller padres,     registro de asistencia que identifique  enfoque diferencial
Instrumento para aportes ciudadanos - medición de la percepción de la calidad.</t>
  </si>
  <si>
    <t>Curso "Aportes a los procesos del deporte formativo"</t>
  </si>
  <si>
    <t>Espacio de formación continuada con el objetivos de genrar conocimiento en la población atendida.</t>
  </si>
  <si>
    <t>Acceso a  la información</t>
  </si>
  <si>
    <t>Dirección de Fomento y Desarrollo - Juegos Intercolegiados Nacionales</t>
  </si>
  <si>
    <t xml:space="preserve">Escuela Virtual del Deporte </t>
  </si>
  <si>
    <t>Deportistas y entrenadores del Programa Juegos Intercolegiados 2022</t>
  </si>
  <si>
    <t>Capacitación con Grupos de Interés
convocatoria al menos 8 días antes del evento</t>
  </si>
  <si>
    <t xml:space="preserve">Invitación escrita enviada por correo electrónico, comunicados oficiales  y redes sociales </t>
  </si>
  <si>
    <t>Plataforma virtual EVD</t>
  </si>
  <si>
    <t>Esta estrategia vincula a Deportista y entrenadores de Deportes y Para deportes.</t>
  </si>
  <si>
    <t>Socialización del Programa Juegos Intercolegiados Nacionales vigencia 2022</t>
  </si>
  <si>
    <t>Fortalecer el proceso de socialización del programa Juegos Intercolegiados Nacionales en los diferentes departamentos y municipios del país</t>
  </si>
  <si>
    <t>Solución de problemas</t>
  </si>
  <si>
    <t>Equipo Técnico Programa JIN</t>
  </si>
  <si>
    <t>Entes territoriales</t>
  </si>
  <si>
    <t>Mesa de Trabajo y Conversatorio</t>
  </si>
  <si>
    <t>Comunicados Oficiales en páginas web , redes sociales y correos electrónicos.
Convocatoria de citación mediante los Institutos y Secretarias Departamentales</t>
  </si>
  <si>
    <t>Recurso humano y recursos digitales</t>
  </si>
  <si>
    <t>Esta estrategia vincula a los entes territoriales.  medición de la percepción de la calidad.</t>
  </si>
  <si>
    <t>Reuniones Informativas Final Nacional Programa Juegos Intercolegiados Nacionales vigencia 2021</t>
  </si>
  <si>
    <t>Socializar el desarrollo de cada deporte o para deportes de la fase final nacional 2021</t>
  </si>
  <si>
    <t xml:space="preserve">Toma de decisiones </t>
  </si>
  <si>
    <t xml:space="preserve">Entes territoriales - Deportistas - entrenadores </t>
  </si>
  <si>
    <t>Socializar el desarrollo de cada deporte y para deporte</t>
  </si>
  <si>
    <t>Reuniones</t>
  </si>
  <si>
    <t>Convocatoria mediante invitaciones a los correos electrónicos y a través de los entes territoriales</t>
  </si>
  <si>
    <t>Esta estrategia vincula a Deportista y entrenadores de Deportes y Para deportes.
Instrumento para aportes ciudadanos - medición de la percepción de la calidad.</t>
  </si>
  <si>
    <t>Socializacion de los planes, estrategias y programas de recreacion.</t>
  </si>
  <si>
    <t xml:space="preserve">Realizar socialización de los planes, estrategias y programas del GIT de Recreación del Ministerio del Deporte a actores en recreación del territorio nacional para fortalecer los conocimientos teóricos y generar aprendizajes significativos lo cual permitirá identificar falencias en los programas o estrategias y mejorar el plan de acción para el 2023. </t>
  </si>
  <si>
    <t xml:space="preserve">Recreacion y deporte -Participacion e igualdad de acceso. </t>
  </si>
  <si>
    <t xml:space="preserve">Dirección de Fomento y Desarrollo-GIT Recreacion </t>
  </si>
  <si>
    <t xml:space="preserve">GIT Recreacion </t>
  </si>
  <si>
    <t xml:space="preserve">Actores en Recreacion, promotores ludicos, Gestores departamentales de recreacion </t>
  </si>
  <si>
    <t xml:space="preserve">Conversatorio virtual </t>
  </si>
  <si>
    <t>Comunicados oficiales,Correo electrónico institucional  por la página web, redes sociales, entre otros</t>
  </si>
  <si>
    <t xml:space="preserve">Piezas comunicativas </t>
  </si>
  <si>
    <t xml:space="preserve">Invitacion a poblacion diversa </t>
  </si>
  <si>
    <t>Actualizar el  eje tematico de Salud y Prevención del programa campamentos juveniles.
Encuentros 1</t>
  </si>
  <si>
    <t>Actualizar cartilla del  eje tematico de salud y prevención del programa campamentos juveniles</t>
  </si>
  <si>
    <t xml:space="preserve">Recreación </t>
  </si>
  <si>
    <t>Construcción de normatividad</t>
  </si>
  <si>
    <t>GIT Recreación</t>
  </si>
  <si>
    <t xml:space="preserve">Actores sistema nacional del deporte, referentes entidades transversales curso de vida de adolescencia y juventud, cordinadores departamentales y municipales del porgrama campamentos juveniles </t>
  </si>
  <si>
    <t xml:space="preserve">Mesa de trabajo, desarrollo instrumento metodologico. </t>
  </si>
  <si>
    <t xml:space="preserve">Correo electrónico institucional, convocatoria y comunicaciones por  redes sociales </t>
  </si>
  <si>
    <t xml:space="preserve">Apoyo equipo de comunicaciones para convocatoria redes sociales </t>
  </si>
  <si>
    <t xml:space="preserve">Dentro de la metodologia se abordara desde el enfoque de inclusion  cursos de vida adolescencia y juventud </t>
  </si>
  <si>
    <t>Taller construccion ruta de atencion desde la diversdad y ruralidad.
Encuentros 1</t>
  </si>
  <si>
    <t xml:space="preserve">Generar una ruta de atencion que permita garantizar el derecho a la recreacion desde las lineas de atencion  zonas PDTE  desde la dversidad, fomentando la atencion integral en los niños y niñas  </t>
  </si>
  <si>
    <t>Recreaciòn</t>
  </si>
  <si>
    <t>Diseño de lineamientos de temáticas misionales</t>
  </si>
  <si>
    <t>GIT DE RECREACION</t>
  </si>
  <si>
    <t>Promotores lúdicos territoriales, gestores departamentales, directores de institutos y actores de la recreacion en la primera infancia</t>
  </si>
  <si>
    <t>comunicados oficiales, redes sociales</t>
  </si>
  <si>
    <t>ICBF
SED EDUCACION
ENTE DE RECREACION  DEPORTE
En el territorio</t>
  </si>
  <si>
    <t xml:space="preserve">Trabajo en zonas PDTE </t>
  </si>
  <si>
    <t>Taller Plan Nacional de Recreacion 2020-2026
Encuentros 1</t>
  </si>
  <si>
    <t>Realizar taller sobre las estrategias e itinerarios del Plan Nacional de recreación 2020-2026 (PNR) a agentes educativos, sociales, comunitarios, maestras y actores en recreación en el territorio nacional para identificar como se está realizando la apropiación del PNR.</t>
  </si>
  <si>
    <t xml:space="preserve">Recreacion </t>
  </si>
  <si>
    <t>Direccion de Fomento y Desarrollo
GIT Recreacion</t>
  </si>
  <si>
    <t>GIT Recreacion</t>
  </si>
  <si>
    <t>Entidades del estado y sociedad civil
cordinadores de recreacion, actores en recreacion, entes privados o publicos</t>
  </si>
  <si>
    <t>Taller PNR</t>
  </si>
  <si>
    <t>Comunicados oficiales, Correo electrónico institucional, comunicado oficial por la página web, redes sociales, entre otros.</t>
  </si>
  <si>
    <t>Piezas Grafica Comunicativa
Materiales
Colaboración Entes departamentales</t>
  </si>
  <si>
    <t xml:space="preserve">Participacion de la recreacion inclusiva en los Talleres PNR </t>
  </si>
  <si>
    <t>Desarrollo de jornadas nacionales de capacitacion dirigidos a todos los enlaces, monitores municipales, monitores de reintegracion y demas comunidad que desarrolla acciones de deporte social comunitario en el territorio Nacional</t>
  </si>
  <si>
    <t>Brindar herramientas pedagogicas para el desarrollo del programa deportes + a nivel nacional, con el fin de recibir aportes para la formulación del año 2023, que conlleven a la mejora de las acciones.</t>
  </si>
  <si>
    <t>Recreacion y Deporte</t>
  </si>
  <si>
    <t>Dirección de Fomento y Desarrollo-GIT Deporte Social Comunitario</t>
  </si>
  <si>
    <t>GIT Servicio Integral al Ciudadano</t>
  </si>
  <si>
    <t xml:space="preserve">
30/11/2022</t>
  </si>
  <si>
    <t>Enlaces y monitores del programa Deportes +, de deporte social comunitario.</t>
  </si>
  <si>
    <t>Taller - Curso</t>
  </si>
  <si>
    <t>Convocatoria cerrada a Enlaces y monitores del programa Deportes +, de deporte social comunitario.</t>
  </si>
  <si>
    <t xml:space="preserve"> $                       - </t>
  </si>
  <si>
    <t>Recurso Humano</t>
  </si>
  <si>
    <t>Coordinacion con los entes deportivos y apoyo de la plataforma de escuela virtual del deporte</t>
  </si>
  <si>
    <t>Socializacion de la oferta del programa Deportes +, de los Juegos y eventos del GIT Deporte Social comunitario a la comunidad en general.</t>
  </si>
  <si>
    <t>Brindar información a la comunidad acerca de la oferta brindada por el Git. Deporte Social Comunitario en el territorio Nacional, con el fin de recibir aportes para la formulación del año 2023, que conlleven a la mejora de las acciones.</t>
  </si>
  <si>
    <t>Comunidad en general del territorio Nacional</t>
  </si>
  <si>
    <t>Invitacion a entes deportivos departamentales y Organizaciones de base comunitaria en el territorio nacional - a traves de correo electronico - Mensajes por grupos de Whatsapp.</t>
  </si>
  <si>
    <t xml:space="preserve"> $                        - </t>
  </si>
  <si>
    <t>Coordinacion con los entes deportivos y organizaciones de base comunitaria.</t>
  </si>
  <si>
    <t>Acá se reporta la Ejecución de la Fase Final Nacional de los Juegos Comunales en su tercera versión 2021. No se incluye el presepuesto teniendo en cuenta que lo reportado corresponde a toda la ejecución de los juegos como tal y no se considera que este valor responda al ejercicio de participación programado</t>
  </si>
  <si>
    <t>Divulgación metodología de ejecución sector convencional</t>
  </si>
  <si>
    <t>Desarrollar las habilidades de las Federaciones Deportivas Nacionales para la adecuada ejecución de los convenios</t>
  </si>
  <si>
    <t xml:space="preserve"> Recreación y deporte</t>
  </si>
  <si>
    <t>GIT Deporte de Rendimiento Convencional</t>
  </si>
  <si>
    <t>N/A</t>
  </si>
  <si>
    <t>Federaciones Deportivas Nacionales</t>
  </si>
  <si>
    <t>Correo electrónico</t>
  </si>
  <si>
    <t>humanos</t>
  </si>
  <si>
    <t>Se invitarán a los lideres y lideresas de las federaciones deportivas del sector convencional</t>
  </si>
  <si>
    <t>Divulgación metodología de ejecución sector paralímpicos</t>
  </si>
  <si>
    <t>GIT Deporte de Rendimiento Paralímpico</t>
  </si>
  <si>
    <t>Se invitarán a los lideres y lideresas de las federaciones deportivas del sector paralímpico</t>
  </si>
  <si>
    <t>Divulgación del Proyecto de Decreto Reserva Deportiva-Ciclo Olímpico"</t>
  </si>
  <si>
    <t>Recibir aportes ciudadanos con el fin de mejorar el proyecto de decreto dirigido a definir estrategias y lineamientos para apoyar el talento deportivo, la generación de la reserva deportiva y la promoción del deporte competitivo y de alto rendimiento.</t>
  </si>
  <si>
    <t>Recreación y deporte, Participación, Acceso a la información.</t>
  </si>
  <si>
    <t>GIT Programas y Proyectos Deportivos</t>
  </si>
  <si>
    <t>GIT Servicio al ciudadano</t>
  </si>
  <si>
    <t>Atletas con proyección al alto rendimiento</t>
  </si>
  <si>
    <t>Cnsulta ciudadana mediante formulario web</t>
  </si>
  <si>
    <t>Se invitarán a atletas de alto rendimiento del sector convencional, paralímpico, afro y comunidades NARP</t>
  </si>
  <si>
    <t>Planeación de recursos 2023 sector convencional</t>
  </si>
  <si>
    <t>Identificar las necesidades de las Federaciones Depotivas Nacionales</t>
  </si>
  <si>
    <t>Definición de proyectos de inversión</t>
  </si>
  <si>
    <t>Planeación de recursos 2023 sector paralímpico</t>
  </si>
  <si>
    <t>Encuesta de diagnóstico hacia la mejora de los servicios a cargo del Centro de Alto Rendimiento-CAR</t>
  </si>
  <si>
    <t xml:space="preserve">Diagnosticar las expectativas, necesidades, problemáticas, elementos de mejora y demás que permitan mejorar la gestión del CAR desde las encuestas efectuadas a los grupos de valor que se tienen previamente identificados. </t>
  </si>
  <si>
    <t>Participación, recreación y deporte</t>
  </si>
  <si>
    <t>GIT Centro de Alto Rendimiento Dirección de Recursos y Herramientas del SND</t>
  </si>
  <si>
    <t>GIT Servicio Integral al
Ciudadano</t>
  </si>
  <si>
    <t>*Federaciones Deportivas
*Entrenadores
*Deportistas
*Cuerpo Técnico</t>
  </si>
  <si>
    <t>Encuesta</t>
  </si>
  <si>
    <t>Invitación escrita enviada por correo
electrónico a las Federaciones Deportivas, entrenadores, deportistas y cuerpo técnico que hacen uso del CAR</t>
  </si>
  <si>
    <t>Recurso humano,
recursos digitales.</t>
  </si>
  <si>
    <t>Convocatoria para la realización de la encuesta, realización de las encuentas in situ.</t>
  </si>
  <si>
    <t>Foro de divulgación ciudadana de los resultados de la encuesta de diagnóstico del Centro de Alto Rendimiento del Ministerio del Deporte</t>
  </si>
  <si>
    <t>Socializar la encuesta sobre participación ciudadana del Centro de Alto Rendimiento, Efecutar sencibilización en el grupo objetivo del CAR sobre la participación ciudadana, Obtener información en terminos de necesidades, problemáticas y elementos de mejora  del CAR, que permitan tomar las acciones de gestión pertinentes
Capacitar a la población objetivo sobre el concepto: Centro de Alto Rendimiento</t>
  </si>
  <si>
    <t>Foro</t>
  </si>
  <si>
    <t>Convocatoria para la realización del foro, previo acercamiento en la realización de la encuesta</t>
  </si>
  <si>
    <t>FORO DE SOCIALIZACIÓN  DIVULGACIÓN DE PROYECTOS DE INFRAESTRUCTURA Y CONFORMACIÓN DE VEEDURIA CIUDADANA</t>
  </si>
  <si>
    <t>Socializar con la comunidad  (9) nueve de los proyectos de infraestructura deportiva mas representativos  que financia y cofinancia el Ministerio del Deporte, cuatro de ellos enfocados al seguimiento y 5 proyectos nuevos.</t>
  </si>
  <si>
    <t xml:space="preserve"> Participación; Acceso a la Información</t>
  </si>
  <si>
    <t>GIT Infraestructura</t>
  </si>
  <si>
    <t>Población objetivo del proyecto de infraestructura</t>
  </si>
  <si>
    <t>Foro y mesa de trabajo</t>
  </si>
  <si>
    <t>Redes sociales del Municipio, perifoneo, emisora, publicación en cartelera de la Entidad</t>
  </si>
  <si>
    <t>NA</t>
  </si>
  <si>
    <t>Consulta ciudadana para el diseño, construcción y desarrollo del plan anticorrupción y de atención al ciudadano 2022</t>
  </si>
  <si>
    <t>Implementar espacios de participación para que la ciudadania participe en la construcción plan anticorrupción y de atención al ciudadano 2022</t>
  </si>
  <si>
    <t>Participación, Igualdad y Acceso a la Información</t>
  </si>
  <si>
    <t>Definición de planes de la entidad</t>
  </si>
  <si>
    <t>Oficina Asesora de Planeación</t>
  </si>
  <si>
    <t>GIT Comunicaciones</t>
  </si>
  <si>
    <t xml:space="preserve">Integrantes Sistema Nacional del Deporte, deportistas,  entrenadores, ciudadanía en general, </t>
  </si>
  <si>
    <t>Publicación en página web de proyecto del plan para que ciudadania realice aportes al mismo.</t>
  </si>
  <si>
    <t>Pagina web y recurso humano  para la planeación y ejecución del foro</t>
  </si>
  <si>
    <t>Ejercicio abierto a toda la ciudadania donde puede participar cualquier población o grupo de valor</t>
  </si>
  <si>
    <t>Consulta ciudadana para el diseño, construcción y desarrollo del Plan Anticorrupción y de Atención al Ciudadano PAAC 2023</t>
  </si>
  <si>
    <t>Implementar espacios de participación para que la ciudadania participe en la construcción plan anticorrupción y de atención al ciudadano 2023</t>
  </si>
  <si>
    <t>Sin reporte.  Este ejercicio no se realizón en 2022 sino a inicios de 2023.</t>
  </si>
  <si>
    <t>Consulta ciudadana para priorización de temas a tratar en la audiencia pública de rendición de cuentas a realizase en vigencia 2022</t>
  </si>
  <si>
    <t>Implementar espacios de participación para que la ciudadania participe en la priorización de temas a tratar en la audiencia pública de rendición de cuentas del periodo  2022</t>
  </si>
  <si>
    <t>Control y Rendición de Cuentas</t>
  </si>
  <si>
    <t>Integrantes Sistema Nacional del Deporte, deportistas,  entrenadores, ciudadanía en general, Estado</t>
  </si>
  <si>
    <t>Publicación en página web del foro de temas a priorizar  para que ciudadania realice aportes al mismo.</t>
  </si>
  <si>
    <t>Audiencia Pública de rendición de cuentas 2022</t>
  </si>
  <si>
    <t>Dar a conocer el informe de resultados de la gestión del Ministerio del Deporte correspondiente al periodo 2021, promoviendo así, espacios de confianza, participación y diálogo entre el Ministerio y los ciudadanos, que permita garantizar el control social</t>
  </si>
  <si>
    <t>Todas las areas del Ministerio</t>
  </si>
  <si>
    <t>Audiencia</t>
  </si>
  <si>
    <t>Comunicados oficiales, Correo electrónico institucional y comunicado oficial por la página web, redes sociales, entre otros</t>
  </si>
  <si>
    <t xml:space="preserve">Canal de televisión y servicio de streaming </t>
  </si>
  <si>
    <t>Consulta ciudadana para evaluar el contenido de la página web del Observatorio del Deporte</t>
  </si>
  <si>
    <t>Percepción de la información estadistica publicada en pagina web del Ministerio del Deporte</t>
  </si>
  <si>
    <t>GIT Servicio Integral al Ciudadano
GIT Comunicaciones</t>
  </si>
  <si>
    <t>Consulta ciudadana para la construcción del plan de acción de la entidad a implementar en la vigencia 2023</t>
  </si>
  <si>
    <t xml:space="preserve">Implementar espacios de participación ciudadana en la formulación del plan de acción institucional para la vigencia 2023  </t>
  </si>
  <si>
    <t>Integrantes Sistema Nacional del Deporte, deportistas,  entrenadores, ciudadanía en general, Estado,  Organización no Gubernamental</t>
  </si>
  <si>
    <t>Consulta ciudadana para evaluar el desarrollo del Plan de Estratégico Institucional de la vigencia 2019-2023</t>
  </si>
  <si>
    <t>Implementar espacios de participación para que la ciudadania participe en la evaluación del Plan Estratégico Institucional de la vigencia 2019-2023, que sirva como insumo a la formulacion del Plan Estratégico 2024-2028</t>
  </si>
  <si>
    <t>Consulta ciudadana para evaluar el desarrollo del Plan Decenal del Deporte de la vigencia 2009-2019</t>
  </si>
  <si>
    <t>Implementar espacios de participación para que la ciudadania participe en la evaluación del Plan Decenal del Deporte 2009-2019</t>
  </si>
  <si>
    <t>Consulta ciudadana para la construcción del Anteproyecto del Presupuesto la vigencia 2023</t>
  </si>
  <si>
    <t>Implementar espacios de participación para que la ciudadania participe en la construcción del Anteproyecto del Presupuesto de la vigencia 2023</t>
  </si>
  <si>
    <t>Entes Departamentales</t>
  </si>
  <si>
    <t>Ejercicio dirigido a los Entes Departamentales.</t>
  </si>
  <si>
    <t xml:space="preserve">Sin reporte.  Este ejercicio se solicitó cancelar por parte de la Oficina Asesora de Planeación argumentando "El anteproyecto debe ser construido directamente por la entidad ejecutora de los recursos, por lo que no entendería la propuesta sobre la participación con la ciudadanía para la solicitud de recursos. No obstante, el presupuesto es solicitado teniendo en cuenta las necesidades institucionales para el cumplimiento de los objetivos y compromisos, los cuales incluyen los aportes y beneficios estimados para el territorio nacional, esto a partir de recursos o de servicios prestados por el ministerio a través de su portafolio. 
Para este ejercicio, de manera particular las Direcciones de Fomento, Posicionamiento y Recursos y Herramientas (solo infraestructura), toman como insumo la proyección de actividades y programas, el desarrollo de eventos deportivos y la presentación de proyectos de infraestructura en los departamentos del país, en donde los entes deportivos y entes territoriales participan de alguna manera en el establecimiento de necesidades presupuestales con sus solicitudes, remisión de información, acuerdos en comités y demás." 
</t>
  </si>
  <si>
    <t>Construcción estrategia Racionalización de Trámites 2023</t>
  </si>
  <si>
    <t>Implementar espacios de participación para que la ciudadania participe en la estrategia de Racionalización de Trámites, para la vigencia 2023</t>
  </si>
  <si>
    <t>Co-laboratorio Nuevas Tendencias</t>
  </si>
  <si>
    <t xml:space="preserve">Diseñar con la comunidad los lineamientos de esnecaros deportivos de Nuevas Tendencias </t>
  </si>
  <si>
    <t>Recreación y deporte
Participación
Igualdad</t>
  </si>
  <si>
    <t>Despacho viceministra</t>
  </si>
  <si>
    <t xml:space="preserve">Dirección de Recursos y Herramients, Dirección de Posicionamiento </t>
  </si>
  <si>
    <t>23/03/2022
24/03/2022
 30/03/2022
 31/03/2022
1/04/2022
04/04/2022</t>
  </si>
  <si>
    <t>Jóvenes deportistas que práctiquen deportes de Nuevas Tendencias</t>
  </si>
  <si>
    <t>Comunicación por redes sciales y por correo</t>
  </si>
  <si>
    <t>Materiales y humanos</t>
  </si>
  <si>
    <t>Se realizará la convocatoria de estos grupos específicos</t>
  </si>
  <si>
    <t>Divulgación del protocolo para la prevención, atención y erradicación de las violencias por motivos de género en el deporte.</t>
  </si>
  <si>
    <t>Apoyar la implementación del protocolo para la prevención, atención y erradicación de las violencias por motivos de género en el deporte, la recreación, la actividad física y el aprovechamiento del tiempo libre</t>
  </si>
  <si>
    <t>Derechos humanos, derechos sexuales, derechos a la intimidad y al buen
nombre.</t>
  </si>
  <si>
    <t>Servicio Integral al Ciudadano y Comunicaciones</t>
  </si>
  <si>
    <t xml:space="preserve">28/03/2022 29/03/2022  31/03/2022 
1/04/2022 4/04/2022 5/04/2022  18/04/2022 20/04/2022 22/04/2022 23/04/2022 25/04/2022 26/04/2022      27/04/2022           28/04/2022 </t>
  </si>
  <si>
    <t>Talleres Participativos y Encuentas</t>
  </si>
  <si>
    <t>Comunicación por redes sciales, invitaciones y  correo</t>
  </si>
  <si>
    <t>$ 14.000.000</t>
  </si>
  <si>
    <t xml:space="preserve">5 personas del Despacho de la Vice
 3 personas de comunicaciónes
1 persona GIT Servicio Integral al Ciudadano </t>
  </si>
  <si>
    <t>Consulta Pública de proyectos normativos del Ministerio del Deporte</t>
  </si>
  <si>
    <t>Dar a conocer a la población con antelación a su expedición, los proyectos normativos que pretenda proferir el Ministerio del Deporte y cuya decisión generar impacto directo en los derechos de la comunidad,según lo establecido en el Dcto 270 de 2017</t>
  </si>
  <si>
    <t xml:space="preserve">Participación, Igualdad y Acesso a Información </t>
  </si>
  <si>
    <t>Oficina Asesora Jurídica</t>
  </si>
  <si>
    <t xml:space="preserve">GIT de Comunicaciones </t>
  </si>
  <si>
    <t>Ciudadanos a nivel nacional</t>
  </si>
  <si>
    <t>Consulta</t>
  </si>
  <si>
    <t>Correos electrónicos,Página web-Banner Comunicaciones Oficiales</t>
  </si>
  <si>
    <t>En la convocatoria,usar la caracterización de ciudadanos de las dependencias gestoras con el proposito de vincular a todos los grupos de valor previamente identificados.</t>
  </si>
  <si>
    <t>Instancia de control social sobre la gestión y transparencia administrativa del Ministerio del Deporte</t>
  </si>
  <si>
    <t>Fortalecimiento y socialización  a las instancias ciudadanas,  información sobre la gestión contractual, financiera, de trámite y gestión de peticiones del Ministerio del Deporte en la vigencia 2022</t>
  </si>
  <si>
    <t>Ley 1757 de 2015, política pública de participción incidente, transparencia, igualdad, acceso a la información y formación de ciudadania a  la gestión  pública y social.</t>
  </si>
  <si>
    <t>Secretaría General con todos sus GIT</t>
  </si>
  <si>
    <t xml:space="preserve">GIT, Servicio Integral al ciudadano y equipo de  comunicaciones </t>
  </si>
  <si>
    <t>Integrantes del Sistema Nacional del Deporte, dirigentes, deportivos, docentes y ciudadanía interesada en la política pública del Deporte</t>
  </si>
  <si>
    <t xml:space="preserve">Foro </t>
  </si>
  <si>
    <t xml:space="preserve">Correo electrónico institucional,  redes sociales del Ministerio del Deporte y convocatoria abierta a la a ciudadanía por la página Web del Ministerio </t>
  </si>
  <si>
    <t>Página Web, Recurso Humano del sistema Naciional General del Deporte, para la realización, ejecución,  evaluación del foro</t>
  </si>
  <si>
    <t>De acuerdo con los enfoques de género, etnicos y poblacionales, se tendra en cuenta un lenguaje incluyente y diverso, multidimensional, con apoyo a poblacion en situación de discapacidad, apoyo visual, pisco-motriz, buscando las herramientas necesarias para poder llegara  la población interesada con dificultades de acceso a TIC.</t>
  </si>
  <si>
    <t xml:space="preserve">Consulta ciudadana a la estrategia de Participación Ciudadana 2022 </t>
  </si>
  <si>
    <t>Dar a conocer la estrategia de Participación Ciudadana 2022 a la ciudadania en general para que realice sus aportes y observciones a los ejercicios planteados a realizar dentro de la vigencia, esto como ejercicio previo a la aprobación de la estrategia por parte de la entidad</t>
  </si>
  <si>
    <t>GIT Comunicaciones
Direcciones de la entidad</t>
  </si>
  <si>
    <t>Correo electrónico institucional y comunicado oficial por la página web</t>
  </si>
  <si>
    <t xml:space="preserve"> $                      -</t>
  </si>
  <si>
    <t>Pagina web y recurso humano  para la planeación y ejecución de los foros</t>
  </si>
  <si>
    <t>Rendición de Cuentas GIT Recreación 
2021 y proyección 2022</t>
  </si>
  <si>
    <t>Dar a conocer el impacto de la recreación del año 2021, en la ejecución de planes, proyectos, estrategias y programas a los entes departamentales, municipales, agentes de recreación, garantizando el derecho a la recreación para los diferentes cursos de vida y la proyección para el vigente año 2022.</t>
  </si>
  <si>
    <t>Direccion de Fomento y Desarrollo 
GIT Recreacion</t>
  </si>
  <si>
    <t>Entidades del estado entes departamentales de deporte y recreación, 
cordinadores de recreacion.</t>
  </si>
  <si>
    <t>Rendicion de Cuentas GIT Recreacion</t>
  </si>
  <si>
    <t>Rendicion de Cuentas</t>
  </si>
  <si>
    <t>$ -</t>
  </si>
  <si>
    <t>Piezas Grafica Comunicativa</t>
  </si>
  <si>
    <t>Participacion de la recreacion inclusiva</t>
  </si>
  <si>
    <t>Divulación nueva normativa programa Pódium</t>
  </si>
  <si>
    <t>Divulgar Proyecto de Decreto Reserva Deportiva-Ciclo Olímpico</t>
  </si>
  <si>
    <t>Deportistas con proyección al alto rendimiento</t>
  </si>
  <si>
    <t>Consulta ciudadana mediante formulario web</t>
  </si>
  <si>
    <t>Página web</t>
  </si>
  <si>
    <t>Se invitarán a deportistas con proyección al alto rendimiento del sector convencional, paralímpico, afro y comunidades NARP</t>
  </si>
  <si>
    <t>Curso Virtual de Participación Ciudadana 2022</t>
  </si>
  <si>
    <t xml:space="preserve">El GIT Servicio Integral al Ciudadano  por medio del Curso Virtual de Participación Ciudadana busca capacitar a Dirigentes deportivos, entrenadores, funcionarios de las gobernaciones, estudiantes, ciudadania,profesionales del deporte, veedurias, funcionarios y contratistas del Ministerio del deporte, entre otros sobre temas relacionados con la participación ciudadana efectiva en el ministerio del deporte. </t>
  </si>
  <si>
    <t>Participación,Igualdad, Acesso a la información</t>
  </si>
  <si>
    <t>Coordinadora Escuela Virtual del Deporte</t>
  </si>
  <si>
    <t>Dirigente deportivo,
Entrenadores,
Estudiantes,
Gestor Deportivo,
Instructo,r
Licenciados en Educación Física,
Líder Comunitario,
Miembros de clubes deportivos,
Monitor deportivo,
Representante Ente Departamental,
Representantes de los organismos Deportivos,
Tecnólogo de Entrenamiento Deportivo,veedores ciudadanos,
Tecnólogo en Actividad Física.</t>
  </si>
  <si>
    <t>Ciudadanía en General</t>
  </si>
  <si>
    <t>Mesas Técncias para la construcción de una Plan de Choque en La Guajira</t>
  </si>
  <si>
    <t>Identificar las necesidades para el sector DRAF en el departamento de La Guajira de manera vinculante con el Sistema Nacional del Deporte que derive en la construcción de un Plan de Choque de atención en el departamento de La Guajira y así propender por aumentar el acceso al derecho al deporte y la recreación.</t>
  </si>
  <si>
    <t>Artículo 52 de la constitución política de Colombia y Sentencias 435 de 2015, T-242 de 2016 y T-560 del 2015</t>
  </si>
  <si>
    <t>Viceministerio</t>
  </si>
  <si>
    <t> </t>
  </si>
  <si>
    <t>Actores del Sistema Nacional del Deporte en La Guajira (deportistas, téncicos, funcionarios públicos del sector, directores, secretarios, presidentes ligas, clubes.. etc.)</t>
  </si>
  <si>
    <t>Mesa de trabajo</t>
  </si>
  <si>
    <t>Boletín de prensa, canales virtuales, medios de comunicación y correo electrónico</t>
  </si>
  <si>
    <t>Apoyo con las alcaldías municipales y la gobernación de La Guajira. Así mismo, con la Universidad de La Guajira</t>
  </si>
  <si>
    <t>Articulación directa con la Secretaría de Asuntos Indígenas del departamento de La Guajira</t>
  </si>
  <si>
    <t>Mesas Regionales para el Desarrollo del Fútbol Femenino</t>
  </si>
  <si>
    <t>Realizar un espacio participativo para: escuchar, articular e integrar a los diferentes actores del ecosistema del fútbol femenino para encontrar soluciones sostenibles para el desarrollo del fútbol femenino de nuestro país y prevenir las violencias de género en el deporte.</t>
  </si>
  <si>
    <t xml:space="preserve">Recreación y deporte
Igualdad </t>
  </si>
  <si>
    <t>Despacho de la Ministra
Secretaría General</t>
  </si>
  <si>
    <t xml:space="preserve">
Dimayor
FCF
Comunciaciones
Entidades Territoriales </t>
  </si>
  <si>
    <t>Actores del sistema Nacional del Deporte asociados al Fútbol Femenino(deportistas, téncicos, funcionarios públicos del sector, directores, secretarios, presidentes ligas, clubes.. etc.)</t>
  </si>
  <si>
    <t xml:space="preserve">Mesas de trabajo - Conversatorio </t>
  </si>
  <si>
    <t xml:space="preserve">Comunicados oficiales, Página web, Redes sociales </t>
  </si>
  <si>
    <t xml:space="preserve">Articulación con miembros del sector </t>
  </si>
  <si>
    <t xml:space="preserve">La convocatoria es abierta y en la misma se espera contar con la participación de representantes de los diferentes enfoques diferenciales. La caracterización se realizará en el registro de la jornada.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</si>
</sst>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quot;* #,##0.00_-;\-&quot;$&quot;* #,##0.00_-;_-&quot;$&quot;* &quot;-&quot;??_-;_-@_-"/>
  </numFmts>
  <fonts count="8" x14ac:knownFonts="1">
    <font>
      <sz val="11"/>
      <color theme="1"/>
      <name val="Calibri"/>
      <family val="2"/>
      <scheme val="minor"/>
    </font>
    <font>
      <sz val="11"/>
      <color theme="1"/>
      <name val="Calibri"/>
      <family val="2"/>
      <scheme val="minor"/>
    </font>
    <font>
      <b/>
      <sz val="28"/>
      <color theme="1"/>
      <name val="Calibri"/>
      <family val="2"/>
      <scheme val="minor"/>
    </font>
    <font>
      <b/>
      <sz val="10"/>
      <color rgb="FF000000"/>
      <name val="Arial"/>
      <family val="2"/>
    </font>
    <font>
      <sz val="10"/>
      <color rgb="FF000000"/>
      <name val="Arial"/>
      <family val="2"/>
    </font>
    <font>
      <sz val="10"/>
      <color theme="1"/>
      <name val="Arial"/>
      <family val="2"/>
    </font>
    <font>
      <sz val="10"/>
      <name val="Arial"/>
      <family val="2"/>
    </font>
    <font>
      <sz val="10"/>
      <color rgb="FF444444"/>
      <name val="Arial"/>
      <family val="2"/>
    </font>
  </fonts>
  <fills count="2">
    <fill>
      <patternFill patternType="none"/>
    </fill>
    <fill>
      <patternFill patternType="gray125"/>
    </fill>
  </fills>
  <borders count="1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rgb="FF000000"/>
      </left>
      <right style="medium">
        <color rgb="FF000000"/>
      </right>
      <top style="medium">
        <color rgb="FF000000"/>
      </top>
      <bottom style="medium">
        <color rgb="FF000000"/>
      </bottom>
      <diagonal/>
    </border>
  </borders>
  <cellStyleXfs count="2">
    <xf numFmtId="0" fontId="0" fillId="0" borderId="0"/>
    <xf numFmtId="164" fontId="1" fillId="0" borderId="0" applyFont="0" applyFill="0" applyBorder="0" applyAlignment="0" applyProtection="0"/>
  </cellStyleXfs>
  <cellXfs count="49">
    <xf numFmtId="0" fontId="0" fillId="0" borderId="0" xfId="0"/>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0" fillId="0" borderId="0" xfId="0" applyAlignment="1">
      <alignment wrapText="1"/>
    </xf>
    <xf numFmtId="9" fontId="0" fillId="0" borderId="0" xfId="0" applyNumberFormat="1" applyFont="1" applyAlignment="1">
      <alignment wrapText="1"/>
    </xf>
    <xf numFmtId="164" fontId="0" fillId="0" borderId="0" xfId="1" applyFont="1" applyAlignment="1">
      <alignment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9" fontId="3" fillId="0" borderId="5" xfId="0" applyNumberFormat="1" applyFont="1" applyBorder="1" applyAlignment="1">
      <alignment horizontal="center" vertical="center" wrapText="1"/>
    </xf>
    <xf numFmtId="9" fontId="3" fillId="0" borderId="5" xfId="0" applyNumberFormat="1" applyFont="1" applyBorder="1" applyAlignment="1">
      <alignment vertical="center" wrapText="1"/>
    </xf>
    <xf numFmtId="9" fontId="3" fillId="0" borderId="6" xfId="0" applyNumberFormat="1"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14" fontId="4" fillId="0" borderId="8" xfId="0" applyNumberFormat="1" applyFont="1" applyBorder="1" applyAlignment="1">
      <alignment horizontal="center" vertical="center" wrapText="1"/>
    </xf>
    <xf numFmtId="4" fontId="4" fillId="0" borderId="8" xfId="0" applyNumberFormat="1" applyFont="1" applyBorder="1" applyAlignment="1">
      <alignment horizontal="center" vertical="center" wrapText="1"/>
    </xf>
    <xf numFmtId="9" fontId="4" fillId="0" borderId="8" xfId="0" applyNumberFormat="1" applyFont="1" applyBorder="1" applyAlignment="1">
      <alignment horizontal="center" vertical="center" wrapText="1"/>
    </xf>
    <xf numFmtId="0" fontId="5" fillId="0" borderId="8" xfId="0" applyFont="1" applyBorder="1" applyAlignment="1">
      <alignment horizontal="center" vertical="center" wrapText="1"/>
    </xf>
    <xf numFmtId="164" fontId="5" fillId="0" borderId="8" xfId="1" applyFont="1" applyBorder="1" applyAlignment="1">
      <alignment vertical="center" wrapText="1"/>
    </xf>
    <xf numFmtId="0" fontId="5"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14" fontId="4" fillId="0" borderId="11" xfId="0" applyNumberFormat="1" applyFont="1" applyBorder="1" applyAlignment="1">
      <alignment horizontal="center" vertical="center" wrapText="1"/>
    </xf>
    <xf numFmtId="4" fontId="4" fillId="0" borderId="11" xfId="0" applyNumberFormat="1" applyFont="1" applyBorder="1" applyAlignment="1">
      <alignment horizontal="center" vertical="center" wrapText="1"/>
    </xf>
    <xf numFmtId="9" fontId="4" fillId="0" borderId="11" xfId="0" applyNumberFormat="1" applyFont="1" applyBorder="1" applyAlignment="1">
      <alignment horizontal="center" vertical="center" wrapText="1"/>
    </xf>
    <xf numFmtId="0" fontId="5" fillId="0" borderId="11" xfId="0" applyFont="1" applyBorder="1" applyAlignment="1">
      <alignment horizontal="center" vertical="center" wrapText="1"/>
    </xf>
    <xf numFmtId="164" fontId="5" fillId="0" borderId="11" xfId="1" applyFont="1" applyBorder="1" applyAlignment="1">
      <alignment vertical="center" wrapText="1"/>
    </xf>
    <xf numFmtId="0" fontId="5" fillId="0" borderId="12" xfId="0" applyFont="1" applyBorder="1" applyAlignment="1">
      <alignment horizontal="center" vertical="center" wrapText="1"/>
    </xf>
    <xf numFmtId="0" fontId="4" fillId="0" borderId="10" xfId="0" applyFont="1" applyFill="1" applyBorder="1" applyAlignment="1">
      <alignment horizontal="center" vertical="center" wrapText="1"/>
    </xf>
    <xf numFmtId="164" fontId="5" fillId="0" borderId="11" xfId="1" applyFont="1" applyFill="1" applyBorder="1" applyAlignment="1">
      <alignment vertical="center" wrapText="1"/>
    </xf>
    <xf numFmtId="0" fontId="5" fillId="0" borderId="11" xfId="0" applyFont="1" applyFill="1" applyBorder="1" applyAlignment="1">
      <alignment horizontal="center" vertical="center" wrapText="1"/>
    </xf>
    <xf numFmtId="9" fontId="5" fillId="0" borderId="11" xfId="0" applyNumberFormat="1" applyFont="1" applyBorder="1" applyAlignment="1">
      <alignment horizontal="center" vertical="center" wrapText="1"/>
    </xf>
    <xf numFmtId="0" fontId="5" fillId="0" borderId="11" xfId="0" applyFont="1" applyBorder="1" applyAlignment="1">
      <alignment wrapText="1"/>
    </xf>
    <xf numFmtId="0" fontId="6" fillId="0" borderId="11" xfId="0" applyFont="1" applyBorder="1" applyAlignment="1">
      <alignment horizontal="center" vertical="center" wrapText="1"/>
    </xf>
    <xf numFmtId="14" fontId="6" fillId="0" borderId="11" xfId="0" applyNumberFormat="1" applyFont="1" applyBorder="1" applyAlignment="1">
      <alignment horizontal="center" vertical="center" wrapText="1"/>
    </xf>
    <xf numFmtId="9" fontId="6" fillId="0" borderId="11" xfId="0" applyNumberFormat="1" applyFont="1" applyBorder="1" applyAlignment="1">
      <alignment horizontal="center" vertical="center" wrapText="1"/>
    </xf>
    <xf numFmtId="164" fontId="6" fillId="0" borderId="11" xfId="1" applyFont="1" applyBorder="1" applyAlignment="1">
      <alignment vertical="center" wrapText="1"/>
    </xf>
    <xf numFmtId="0" fontId="5" fillId="0" borderId="10" xfId="0" applyFont="1" applyBorder="1" applyAlignment="1">
      <alignment horizontal="center" vertical="center" wrapText="1"/>
    </xf>
    <xf numFmtId="14" fontId="5" fillId="0" borderId="11" xfId="0" applyNumberFormat="1" applyFont="1" applyBorder="1" applyAlignment="1">
      <alignment horizontal="center" vertical="center" wrapText="1"/>
    </xf>
    <xf numFmtId="0" fontId="7" fillId="0" borderId="11"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4" fillId="0" borderId="14" xfId="0" applyFont="1" applyBorder="1" applyAlignment="1">
      <alignment horizontal="center" vertical="center" wrapText="1"/>
    </xf>
    <xf numFmtId="14" fontId="4" fillId="0" borderId="14" xfId="0" applyNumberFormat="1" applyFont="1" applyBorder="1" applyAlignment="1">
      <alignment horizontal="center" vertical="center" wrapText="1"/>
    </xf>
    <xf numFmtId="9" fontId="4" fillId="0" borderId="14" xfId="0" applyNumberFormat="1" applyFont="1" applyBorder="1" applyAlignment="1">
      <alignment horizontal="center" vertical="center" wrapText="1"/>
    </xf>
    <xf numFmtId="0" fontId="5" fillId="0" borderId="14" xfId="0" applyFont="1" applyBorder="1" applyAlignment="1">
      <alignment wrapText="1"/>
    </xf>
    <xf numFmtId="164" fontId="5" fillId="0" borderId="14" xfId="1" applyFont="1" applyBorder="1" applyAlignment="1">
      <alignment vertical="center" wrapText="1"/>
    </xf>
    <xf numFmtId="0" fontId="5" fillId="0" borderId="15" xfId="0" applyFont="1" applyBorder="1" applyAlignment="1">
      <alignment horizontal="center" vertical="center" wrapText="1"/>
    </xf>
    <xf numFmtId="9" fontId="0" fillId="0" borderId="16" xfId="0" applyNumberFormat="1" applyFont="1" applyBorder="1" applyAlignment="1">
      <alignment horizontal="center" vertical="center" wrapText="1"/>
    </xf>
  </cellXfs>
  <cellStyles count="2">
    <cellStyle name="Moneda" xfId="1" builtinId="4"/>
    <cellStyle name="Normal" xfId="0" builtinId="0"/>
  </cellStyles>
  <dxfs count="29">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theme="1"/>
        <name val="Arial"/>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scheme val="none"/>
      </font>
      <numFmt numFmtId="13" formatCode="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numFmt numFmtId="165" formatCode="dd/mm/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numFmt numFmtId="165" formatCode="dd/mm/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rgb="FF000000"/>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bottom style="medium">
          <color indexed="64"/>
        </bottom>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dxf>
    <dxf>
      <font>
        <b/>
        <i val="0"/>
        <strike val="0"/>
        <condense val="0"/>
        <extend val="0"/>
        <outline val="0"/>
        <shadow val="0"/>
        <u val="none"/>
        <vertAlign val="baseline"/>
        <sz val="10"/>
        <color auto="1"/>
        <name val="Arial"/>
        <scheme val="none"/>
      </font>
      <fill>
        <patternFill patternType="solid">
          <fgColor rgb="FF000000"/>
          <bgColor rgb="FFFFFFFF"/>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104775</xdr:colOff>
      <xdr:row>0</xdr:row>
      <xdr:rowOff>104775</xdr:rowOff>
    </xdr:from>
    <xdr:to>
      <xdr:col>2</xdr:col>
      <xdr:colOff>2734169</xdr:colOff>
      <xdr:row>0</xdr:row>
      <xdr:rowOff>1076325</xdr:rowOff>
    </xdr:to>
    <xdr:pic>
      <xdr:nvPicPr>
        <xdr:cNvPr id="2" name="Imagen 1"/>
        <xdr:cNvPicPr/>
      </xdr:nvPicPr>
      <xdr:blipFill>
        <a:blip xmlns:r="http://schemas.openxmlformats.org/officeDocument/2006/relationships" r:embed="rId1"/>
        <a:stretch>
          <a:fillRect/>
        </a:stretch>
      </xdr:blipFill>
      <xdr:spPr>
        <a:xfrm>
          <a:off x="485775" y="104775"/>
          <a:ext cx="4591544" cy="971550"/>
        </a:xfrm>
        <a:prstGeom prst="rect">
          <a:avLst/>
        </a:prstGeom>
      </xdr:spPr>
    </xdr:pic>
    <xdr:clientData/>
  </xdr:twoCellAnchor>
</xdr:wsDr>
</file>

<file path=xl/tables/table1.xml><?xml version="1.0" encoding="utf-8"?>
<table xmlns="http://schemas.openxmlformats.org/spreadsheetml/2006/main" id="1" name="Tabla1" displayName="Tabla1" ref="A3:X49" totalsRowShown="0" headerRowDxfId="28" dataDxfId="27" headerRowBorderDxfId="25" tableBorderDxfId="26" totalsRowBorderDxfId="24" headerRowCellStyle="Moneda">
  <autoFilter ref="A3:X49"/>
  <tableColumns count="24">
    <tableColumn id="1" name="Nro." dataDxfId="23"/>
    <tableColumn id="2" name="Nombre del Ejercicio de Participación Ciudadana (EPC)" dataDxfId="22"/>
    <tableColumn id="3" name="Objetivo del ejercicio" dataDxfId="21"/>
    <tableColumn id="4" name="Derecho fundamental relacionado_x000a__x000a_(Recreación y deporte_x000a_Participación_x000a_Igualdad_x000a_Acceso a la información_x000a_Derecho de Petición, entre otros)" dataDxfId="20"/>
    <tableColumn id="5" name="Tipo de ejercicio de participación" dataDxfId="19"/>
    <tableColumn id="6" name="Dependencia responsable_x000a_(Indique nombre de dependencia y GIT de ser necesario)" dataDxfId="18"/>
    <tableColumn id="7" name="Equipo de Apoyo" dataDxfId="17"/>
    <tableColumn id="8" name="Fecha inicio EPC_x000a_(dd/mm/aa)" dataDxfId="16"/>
    <tableColumn id="9" name="Fecha fin EPC_x000a_(dd/mm/aa)" dataDxfId="15"/>
    <tableColumn id="10" name="Grupo de interes" dataDxfId="14"/>
    <tableColumn id="11" name="Tipo de espacio" dataDxfId="13"/>
    <tableColumn id="12" name="Actividad/ Metodología de Participación_x000a__x000a_(Mesa de trabajo, taller, conversatorio, audiencia, foro, consulta, encuesta, entre otros)" dataDxfId="12"/>
    <tableColumn id="13" name="Actividad/ Metodología de Participación_x000a_Para grafica_x000a_(Mesa de trabajo, taller, conversatorio, audiencia, foro, consulta, encuesta, entre otros)" dataDxfId="11"/>
    <tableColumn id="14" name="Mecanismo de convocatoria a utilizar para asegurar la participación de los grupos de interés_x000a__x000a_(Comunicados oficiales, Correo electrónico institucional y comunicado oficial por la página web, redes sociales, entre otros)" dataDxfId="10"/>
    <tableColumn id="15" name="Ciclo de gestión al que pertenece el EPC (1.Diagnóstico, 2.Planeación(fomulación participativa), 3.Ejecución, 4.Evaluación y control ciudadano)" dataDxfId="9"/>
    <tableColumn id="16" name="Recursos económicos" dataDxfId="8"/>
    <tableColumn id="17" name="Otros recursos o alianzas  asociados (humanos,materiales, entre otros.)" dataDxfId="7"/>
    <tableColumn id="18" name="Estrategia a utilizar para vincular dentro del desarrollo del EPC a poblaciones con enfoque diferencial y de atención especial" dataDxfId="6"/>
    <tableColumn id="19" name="Avance cuantitativo en porcentaje 2022" dataDxfId="5"/>
    <tableColumn id="20" name="Participantes" dataDxfId="4"/>
    <tableColumn id="21" name="Aportes, recomendaciones o solicitudes recibidas" dataDxfId="3"/>
    <tableColumn id="22" name="Aportes, recomendaciones o solicitudes incidentes" dataDxfId="2"/>
    <tableColumn id="23" name="Recursos invertidos" dataDxfId="1" dataCellStyle="Moneda"/>
    <tableColumn id="24" name="Observaciones" dataDxfId="0"/>
  </tableColumns>
  <tableStyleInfo name="TableStyleMedium18"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1"/>
  <sheetViews>
    <sheetView tabSelected="1" zoomScale="77" zoomScaleNormal="77" workbookViewId="0">
      <pane xSplit="3" ySplit="4" topLeftCell="D5" activePane="bottomRight" state="frozen"/>
      <selection pane="topRight" activeCell="D1" sqref="D1"/>
      <selection pane="bottomLeft" activeCell="A5" sqref="A5"/>
      <selection pane="bottomRight" activeCell="I5" sqref="I5"/>
    </sheetView>
  </sheetViews>
  <sheetFormatPr baseColWidth="10" defaultColWidth="9.140625" defaultRowHeight="150" customHeight="1" x14ac:dyDescent="0.25"/>
  <cols>
    <col min="1" max="1" width="5.7109375" style="4" customWidth="1"/>
    <col min="2" max="2" width="29.42578125" style="4" customWidth="1"/>
    <col min="3" max="3" width="50.7109375" style="4" customWidth="1"/>
    <col min="4" max="4" width="26" style="4" customWidth="1"/>
    <col min="5" max="16" width="20.7109375" style="4" customWidth="1"/>
    <col min="17" max="17" width="31.140625" style="4" customWidth="1"/>
    <col min="18" max="18" width="50.7109375" style="4" customWidth="1"/>
    <col min="19" max="19" width="15.7109375" style="5" customWidth="1"/>
    <col min="20" max="22" width="15.7109375" style="4" customWidth="1"/>
    <col min="23" max="23" width="18.28515625" style="6" customWidth="1"/>
    <col min="24" max="24" width="36.7109375" style="4" customWidth="1"/>
    <col min="25" max="25" width="30.7109375" style="4" customWidth="1"/>
    <col min="26" max="16384" width="9.140625" style="4"/>
  </cols>
  <sheetData>
    <row r="1" spans="1:24" ht="90.75" customHeight="1" thickBot="1" x14ac:dyDescent="0.3">
      <c r="A1" s="1" t="s">
        <v>0</v>
      </c>
      <c r="B1" s="2"/>
      <c r="C1" s="2"/>
      <c r="D1" s="2"/>
      <c r="E1" s="2"/>
      <c r="F1" s="2"/>
      <c r="G1" s="2"/>
      <c r="H1" s="2"/>
      <c r="I1" s="2"/>
      <c r="J1" s="2"/>
      <c r="K1" s="2"/>
      <c r="L1" s="2"/>
      <c r="M1" s="2"/>
      <c r="N1" s="2"/>
      <c r="O1" s="2"/>
      <c r="P1" s="2"/>
      <c r="Q1" s="2"/>
      <c r="R1" s="2"/>
      <c r="S1" s="2"/>
      <c r="T1" s="2"/>
      <c r="U1" s="2"/>
      <c r="V1" s="2"/>
      <c r="W1" s="2"/>
      <c r="X1" s="3"/>
    </row>
    <row r="2" spans="1:24" ht="12" customHeight="1" thickBot="1" x14ac:dyDescent="0.3"/>
    <row r="3" spans="1:24" ht="150" customHeight="1" thickBot="1" x14ac:dyDescent="0.3">
      <c r="A3" s="7" t="s">
        <v>1</v>
      </c>
      <c r="B3" s="8" t="s">
        <v>2</v>
      </c>
      <c r="C3" s="8" t="s">
        <v>3</v>
      </c>
      <c r="D3" s="8" t="s">
        <v>4</v>
      </c>
      <c r="E3" s="8" t="s">
        <v>5</v>
      </c>
      <c r="F3" s="8" t="s">
        <v>6</v>
      </c>
      <c r="G3" s="8" t="s">
        <v>7</v>
      </c>
      <c r="H3" s="8" t="s">
        <v>8</v>
      </c>
      <c r="I3" s="8" t="s">
        <v>9</v>
      </c>
      <c r="J3" s="8" t="s">
        <v>10</v>
      </c>
      <c r="K3" s="8" t="s">
        <v>11</v>
      </c>
      <c r="L3" s="8" t="s">
        <v>12</v>
      </c>
      <c r="M3" s="8" t="s">
        <v>13</v>
      </c>
      <c r="N3" s="8" t="s">
        <v>14</v>
      </c>
      <c r="O3" s="8" t="s">
        <v>15</v>
      </c>
      <c r="P3" s="8" t="s">
        <v>16</v>
      </c>
      <c r="Q3" s="8" t="s">
        <v>17</v>
      </c>
      <c r="R3" s="8" t="s">
        <v>18</v>
      </c>
      <c r="S3" s="9" t="s">
        <v>19</v>
      </c>
      <c r="T3" s="9" t="s">
        <v>20</v>
      </c>
      <c r="U3" s="9" t="s">
        <v>21</v>
      </c>
      <c r="V3" s="9" t="s">
        <v>22</v>
      </c>
      <c r="W3" s="10" t="s">
        <v>23</v>
      </c>
      <c r="X3" s="11" t="s">
        <v>24</v>
      </c>
    </row>
    <row r="4" spans="1:24" ht="150" customHeight="1" x14ac:dyDescent="0.25">
      <c r="A4" s="12">
        <v>1</v>
      </c>
      <c r="B4" s="13" t="s">
        <v>25</v>
      </c>
      <c r="C4" s="13" t="s">
        <v>26</v>
      </c>
      <c r="D4" s="13" t="s">
        <v>27</v>
      </c>
      <c r="E4" s="13" t="s">
        <v>28</v>
      </c>
      <c r="F4" s="13" t="s">
        <v>29</v>
      </c>
      <c r="G4" s="13" t="s">
        <v>30</v>
      </c>
      <c r="H4" s="14">
        <v>44562</v>
      </c>
      <c r="I4" s="14">
        <v>44926</v>
      </c>
      <c r="J4" s="13" t="s">
        <v>31</v>
      </c>
      <c r="K4" s="13" t="s">
        <v>32</v>
      </c>
      <c r="L4" s="13" t="s">
        <v>33</v>
      </c>
      <c r="M4" s="13" t="s">
        <v>33</v>
      </c>
      <c r="N4" s="13" t="s">
        <v>34</v>
      </c>
      <c r="O4" s="13" t="s">
        <v>35</v>
      </c>
      <c r="P4" s="15">
        <v>36000000</v>
      </c>
      <c r="Q4" s="13" t="s">
        <v>36</v>
      </c>
      <c r="R4" s="13" t="s">
        <v>37</v>
      </c>
      <c r="S4" s="16">
        <v>1</v>
      </c>
      <c r="T4" s="17">
        <f>19+19+16+10+19+3+13+15+15+16+2+15+11</f>
        <v>173</v>
      </c>
      <c r="U4" s="17">
        <f>5+6+1+1+5+28+28+15+28+28+28+28+28</f>
        <v>229</v>
      </c>
      <c r="V4" s="17">
        <f>5+6+1+0+5+28+28+15+28+28+28+28+28</f>
        <v>228</v>
      </c>
      <c r="W4" s="18">
        <f>3000000+3000000+3000000+3000000+3000000+3000000+0+3000000+3000000+3000000+0+0+3000000</f>
        <v>30000000</v>
      </c>
      <c r="X4" s="19"/>
    </row>
    <row r="5" spans="1:24" ht="150" customHeight="1" x14ac:dyDescent="0.25">
      <c r="A5" s="20">
        <v>2</v>
      </c>
      <c r="B5" s="21" t="s">
        <v>38</v>
      </c>
      <c r="C5" s="21" t="s">
        <v>39</v>
      </c>
      <c r="D5" s="21" t="s">
        <v>27</v>
      </c>
      <c r="E5" s="21" t="s">
        <v>40</v>
      </c>
      <c r="F5" s="21" t="s">
        <v>41</v>
      </c>
      <c r="G5" s="21" t="s">
        <v>42</v>
      </c>
      <c r="H5" s="22">
        <v>44638</v>
      </c>
      <c r="I5" s="22">
        <v>44926</v>
      </c>
      <c r="J5" s="21" t="s">
        <v>43</v>
      </c>
      <c r="K5" s="21" t="s">
        <v>44</v>
      </c>
      <c r="L5" s="21" t="s">
        <v>45</v>
      </c>
      <c r="M5" s="21" t="s">
        <v>45</v>
      </c>
      <c r="N5" s="21" t="s">
        <v>46</v>
      </c>
      <c r="O5" s="21" t="s">
        <v>47</v>
      </c>
      <c r="P5" s="23">
        <v>80000000</v>
      </c>
      <c r="Q5" s="21" t="s">
        <v>48</v>
      </c>
      <c r="R5" s="21" t="s">
        <v>49</v>
      </c>
      <c r="S5" s="24">
        <v>1</v>
      </c>
      <c r="T5" s="25">
        <v>549</v>
      </c>
      <c r="U5" s="25">
        <v>0</v>
      </c>
      <c r="V5" s="25">
        <v>0</v>
      </c>
      <c r="W5" s="26">
        <v>0</v>
      </c>
      <c r="X5" s="27"/>
    </row>
    <row r="6" spans="1:24" ht="150" customHeight="1" x14ac:dyDescent="0.25">
      <c r="A6" s="20">
        <v>3</v>
      </c>
      <c r="B6" s="21" t="s">
        <v>50</v>
      </c>
      <c r="C6" s="21" t="s">
        <v>51</v>
      </c>
      <c r="D6" s="21" t="s">
        <v>52</v>
      </c>
      <c r="E6" s="21" t="s">
        <v>53</v>
      </c>
      <c r="F6" s="21" t="s">
        <v>54</v>
      </c>
      <c r="G6" s="21" t="s">
        <v>55</v>
      </c>
      <c r="H6" s="22">
        <v>44774</v>
      </c>
      <c r="I6" s="22">
        <v>44775</v>
      </c>
      <c r="J6" s="21" t="s">
        <v>56</v>
      </c>
      <c r="K6" s="21" t="s">
        <v>57</v>
      </c>
      <c r="L6" s="21" t="s">
        <v>33</v>
      </c>
      <c r="M6" s="21" t="s">
        <v>33</v>
      </c>
      <c r="N6" s="21" t="s">
        <v>58</v>
      </c>
      <c r="O6" s="21" t="s">
        <v>47</v>
      </c>
      <c r="P6" s="23">
        <v>150000000</v>
      </c>
      <c r="Q6" s="21" t="s">
        <v>59</v>
      </c>
      <c r="R6" s="21" t="s">
        <v>60</v>
      </c>
      <c r="S6" s="24">
        <v>0</v>
      </c>
      <c r="T6" s="25">
        <v>0</v>
      </c>
      <c r="U6" s="25">
        <v>0</v>
      </c>
      <c r="V6" s="25">
        <v>0</v>
      </c>
      <c r="W6" s="26">
        <v>0</v>
      </c>
      <c r="X6" s="27" t="s">
        <v>61</v>
      </c>
    </row>
    <row r="7" spans="1:24" ht="150" customHeight="1" x14ac:dyDescent="0.25">
      <c r="A7" s="20">
        <v>4</v>
      </c>
      <c r="B7" s="21" t="s">
        <v>62</v>
      </c>
      <c r="C7" s="21" t="s">
        <v>63</v>
      </c>
      <c r="D7" s="21" t="s">
        <v>64</v>
      </c>
      <c r="E7" s="21" t="s">
        <v>40</v>
      </c>
      <c r="F7" s="21" t="s">
        <v>65</v>
      </c>
      <c r="G7" s="21" t="s">
        <v>66</v>
      </c>
      <c r="H7" s="22">
        <v>44747</v>
      </c>
      <c r="I7" s="22">
        <v>44748</v>
      </c>
      <c r="J7" s="21" t="s">
        <v>67</v>
      </c>
      <c r="K7" s="21" t="s">
        <v>44</v>
      </c>
      <c r="L7" s="21" t="s">
        <v>68</v>
      </c>
      <c r="M7" s="21" t="s">
        <v>45</v>
      </c>
      <c r="N7" s="21" t="s">
        <v>69</v>
      </c>
      <c r="O7" s="21" t="s">
        <v>70</v>
      </c>
      <c r="P7" s="21" t="s">
        <v>71</v>
      </c>
      <c r="Q7" s="21" t="s">
        <v>72</v>
      </c>
      <c r="R7" s="21" t="s">
        <v>73</v>
      </c>
      <c r="S7" s="24">
        <v>1</v>
      </c>
      <c r="T7" s="25">
        <v>50</v>
      </c>
      <c r="U7" s="25">
        <v>42</v>
      </c>
      <c r="V7" s="25">
        <v>21</v>
      </c>
      <c r="W7" s="26">
        <v>0</v>
      </c>
      <c r="X7" s="27"/>
    </row>
    <row r="8" spans="1:24" ht="150" customHeight="1" x14ac:dyDescent="0.25">
      <c r="A8" s="28">
        <v>5</v>
      </c>
      <c r="B8" s="21" t="s">
        <v>74</v>
      </c>
      <c r="C8" s="21" t="s">
        <v>75</v>
      </c>
      <c r="D8" s="21" t="s">
        <v>64</v>
      </c>
      <c r="E8" s="21" t="s">
        <v>40</v>
      </c>
      <c r="F8" s="21" t="s">
        <v>65</v>
      </c>
      <c r="G8" s="21" t="s">
        <v>66</v>
      </c>
      <c r="H8" s="22">
        <v>44754</v>
      </c>
      <c r="I8" s="22">
        <v>44839</v>
      </c>
      <c r="J8" s="21" t="s">
        <v>76</v>
      </c>
      <c r="K8" s="21" t="s">
        <v>32</v>
      </c>
      <c r="L8" s="21" t="s">
        <v>68</v>
      </c>
      <c r="M8" s="21" t="s">
        <v>45</v>
      </c>
      <c r="N8" s="21" t="s">
        <v>69</v>
      </c>
      <c r="O8" s="21" t="s">
        <v>70</v>
      </c>
      <c r="P8" s="21" t="s">
        <v>71</v>
      </c>
      <c r="Q8" s="21" t="s">
        <v>77</v>
      </c>
      <c r="R8" s="21" t="s">
        <v>73</v>
      </c>
      <c r="S8" s="24">
        <v>1</v>
      </c>
      <c r="T8" s="25">
        <v>301</v>
      </c>
      <c r="U8" s="25">
        <v>320</v>
      </c>
      <c r="V8" s="25">
        <v>250</v>
      </c>
      <c r="W8" s="29">
        <v>162792894</v>
      </c>
      <c r="X8" s="27"/>
    </row>
    <row r="9" spans="1:24" ht="150" customHeight="1" x14ac:dyDescent="0.25">
      <c r="A9" s="20">
        <v>6</v>
      </c>
      <c r="B9" s="21" t="s">
        <v>78</v>
      </c>
      <c r="C9" s="21" t="s">
        <v>79</v>
      </c>
      <c r="D9" s="21" t="s">
        <v>64</v>
      </c>
      <c r="E9" s="21" t="s">
        <v>40</v>
      </c>
      <c r="F9" s="21" t="s">
        <v>65</v>
      </c>
      <c r="G9" s="21" t="s">
        <v>66</v>
      </c>
      <c r="H9" s="22">
        <v>44850</v>
      </c>
      <c r="I9" s="22">
        <v>44855</v>
      </c>
      <c r="J9" s="21" t="s">
        <v>80</v>
      </c>
      <c r="K9" s="21" t="s">
        <v>44</v>
      </c>
      <c r="L9" s="21" t="s">
        <v>68</v>
      </c>
      <c r="M9" s="21" t="s">
        <v>45</v>
      </c>
      <c r="N9" s="21" t="s">
        <v>81</v>
      </c>
      <c r="O9" s="21" t="s">
        <v>70</v>
      </c>
      <c r="P9" s="21" t="s">
        <v>71</v>
      </c>
      <c r="Q9" s="21" t="s">
        <v>72</v>
      </c>
      <c r="R9" s="21" t="s">
        <v>82</v>
      </c>
      <c r="S9" s="24">
        <v>1</v>
      </c>
      <c r="T9" s="25">
        <v>263</v>
      </c>
      <c r="U9" s="25">
        <v>218</v>
      </c>
      <c r="V9" s="25">
        <v>180</v>
      </c>
      <c r="W9" s="26">
        <v>86447904</v>
      </c>
      <c r="X9" s="27"/>
    </row>
    <row r="10" spans="1:24" ht="150" customHeight="1" x14ac:dyDescent="0.25">
      <c r="A10" s="20">
        <v>7</v>
      </c>
      <c r="B10" s="21" t="s">
        <v>83</v>
      </c>
      <c r="C10" s="21" t="s">
        <v>84</v>
      </c>
      <c r="D10" s="21" t="s">
        <v>64</v>
      </c>
      <c r="E10" s="21" t="s">
        <v>40</v>
      </c>
      <c r="F10" s="21" t="s">
        <v>65</v>
      </c>
      <c r="G10" s="21" t="s">
        <v>66</v>
      </c>
      <c r="H10" s="22">
        <v>44857</v>
      </c>
      <c r="I10" s="22">
        <v>44862</v>
      </c>
      <c r="J10" s="21" t="s">
        <v>85</v>
      </c>
      <c r="K10" s="21" t="s">
        <v>44</v>
      </c>
      <c r="L10" s="21" t="s">
        <v>68</v>
      </c>
      <c r="M10" s="21" t="s">
        <v>45</v>
      </c>
      <c r="N10" s="21" t="s">
        <v>69</v>
      </c>
      <c r="O10" s="21" t="s">
        <v>70</v>
      </c>
      <c r="P10" s="21" t="s">
        <v>71</v>
      </c>
      <c r="Q10" s="21" t="s">
        <v>72</v>
      </c>
      <c r="R10" s="21" t="s">
        <v>73</v>
      </c>
      <c r="S10" s="24">
        <v>1</v>
      </c>
      <c r="T10" s="30">
        <v>256</v>
      </c>
      <c r="U10" s="30">
        <v>256</v>
      </c>
      <c r="V10" s="30">
        <v>230</v>
      </c>
      <c r="W10" s="26">
        <v>9012276.1199999992</v>
      </c>
      <c r="X10" s="27"/>
    </row>
    <row r="11" spans="1:24" ht="150" customHeight="1" x14ac:dyDescent="0.25">
      <c r="A11" s="20">
        <v>8</v>
      </c>
      <c r="B11" s="21" t="s">
        <v>86</v>
      </c>
      <c r="C11" s="21" t="s">
        <v>87</v>
      </c>
      <c r="D11" s="21" t="s">
        <v>88</v>
      </c>
      <c r="E11" s="21" t="s">
        <v>40</v>
      </c>
      <c r="F11" s="21" t="s">
        <v>89</v>
      </c>
      <c r="G11" s="21" t="s">
        <v>90</v>
      </c>
      <c r="H11" s="22">
        <v>44634</v>
      </c>
      <c r="I11" s="22">
        <v>44711</v>
      </c>
      <c r="J11" s="21" t="s">
        <v>91</v>
      </c>
      <c r="K11" s="21" t="s">
        <v>44</v>
      </c>
      <c r="L11" s="21" t="s">
        <v>92</v>
      </c>
      <c r="M11" s="21" t="s">
        <v>93</v>
      </c>
      <c r="N11" s="21" t="s">
        <v>94</v>
      </c>
      <c r="O11" s="21" t="s">
        <v>70</v>
      </c>
      <c r="P11" s="21" t="s">
        <v>71</v>
      </c>
      <c r="Q11" s="21" t="s">
        <v>95</v>
      </c>
      <c r="R11" s="21" t="s">
        <v>96</v>
      </c>
      <c r="S11" s="24">
        <v>1</v>
      </c>
      <c r="T11" s="25">
        <v>312</v>
      </c>
      <c r="U11" s="25">
        <v>38</v>
      </c>
      <c r="V11" s="25">
        <v>30</v>
      </c>
      <c r="W11" s="26">
        <v>0</v>
      </c>
      <c r="X11" s="27"/>
    </row>
    <row r="12" spans="1:24" ht="150" customHeight="1" x14ac:dyDescent="0.25">
      <c r="A12" s="20">
        <v>9</v>
      </c>
      <c r="B12" s="21" t="s">
        <v>97</v>
      </c>
      <c r="C12" s="21" t="s">
        <v>98</v>
      </c>
      <c r="D12" s="21" t="s">
        <v>88</v>
      </c>
      <c r="E12" s="21" t="s">
        <v>99</v>
      </c>
      <c r="F12" s="21" t="s">
        <v>89</v>
      </c>
      <c r="G12" s="21" t="s">
        <v>100</v>
      </c>
      <c r="H12" s="22">
        <v>44701</v>
      </c>
      <c r="I12" s="22">
        <v>44869</v>
      </c>
      <c r="J12" s="21" t="s">
        <v>101</v>
      </c>
      <c r="K12" s="21" t="s">
        <v>102</v>
      </c>
      <c r="L12" s="21" t="s">
        <v>103</v>
      </c>
      <c r="M12" s="21" t="s">
        <v>93</v>
      </c>
      <c r="N12" s="21" t="s">
        <v>104</v>
      </c>
      <c r="O12" s="21" t="s">
        <v>105</v>
      </c>
      <c r="P12" s="21" t="s">
        <v>71</v>
      </c>
      <c r="Q12" s="21" t="s">
        <v>106</v>
      </c>
      <c r="R12" s="21" t="s">
        <v>107</v>
      </c>
      <c r="S12" s="24">
        <v>1</v>
      </c>
      <c r="T12" s="30">
        <v>1390</v>
      </c>
      <c r="U12" s="30">
        <v>0</v>
      </c>
      <c r="V12" s="30">
        <v>0</v>
      </c>
      <c r="W12" s="26">
        <v>0</v>
      </c>
      <c r="X12" s="27"/>
    </row>
    <row r="13" spans="1:24" ht="150" customHeight="1" x14ac:dyDescent="0.25">
      <c r="A13" s="20">
        <v>10</v>
      </c>
      <c r="B13" s="21" t="s">
        <v>108</v>
      </c>
      <c r="C13" s="21" t="s">
        <v>109</v>
      </c>
      <c r="D13" s="21" t="s">
        <v>110</v>
      </c>
      <c r="E13" s="21" t="s">
        <v>40</v>
      </c>
      <c r="F13" s="21" t="s">
        <v>111</v>
      </c>
      <c r="G13" s="21" t="s">
        <v>112</v>
      </c>
      <c r="H13" s="22">
        <v>44682</v>
      </c>
      <c r="I13" s="22">
        <v>44925</v>
      </c>
      <c r="J13" s="21" t="s">
        <v>113</v>
      </c>
      <c r="K13" s="21" t="s">
        <v>44</v>
      </c>
      <c r="L13" s="21" t="s">
        <v>114</v>
      </c>
      <c r="M13" s="21" t="s">
        <v>45</v>
      </c>
      <c r="N13" s="21" t="s">
        <v>115</v>
      </c>
      <c r="O13" s="21" t="s">
        <v>105</v>
      </c>
      <c r="P13" s="21" t="s">
        <v>71</v>
      </c>
      <c r="Q13" s="21" t="s">
        <v>116</v>
      </c>
      <c r="R13" s="21" t="s">
        <v>117</v>
      </c>
      <c r="S13" s="24">
        <v>1</v>
      </c>
      <c r="T13" s="25">
        <v>597</v>
      </c>
      <c r="U13" s="25">
        <v>0</v>
      </c>
      <c r="V13" s="25">
        <v>0</v>
      </c>
      <c r="W13" s="26">
        <v>0</v>
      </c>
      <c r="X13" s="27"/>
    </row>
    <row r="14" spans="1:24" ht="150" customHeight="1" x14ac:dyDescent="0.25">
      <c r="A14" s="20">
        <v>11</v>
      </c>
      <c r="B14" s="21" t="s">
        <v>118</v>
      </c>
      <c r="C14" s="21" t="s">
        <v>119</v>
      </c>
      <c r="D14" s="21" t="s">
        <v>110</v>
      </c>
      <c r="E14" s="21" t="s">
        <v>120</v>
      </c>
      <c r="F14" s="21" t="s">
        <v>111</v>
      </c>
      <c r="G14" s="21" t="s">
        <v>121</v>
      </c>
      <c r="H14" s="22">
        <v>44696</v>
      </c>
      <c r="I14" s="22">
        <v>44711</v>
      </c>
      <c r="J14" s="21" t="s">
        <v>122</v>
      </c>
      <c r="K14" s="21" t="s">
        <v>44</v>
      </c>
      <c r="L14" s="21" t="s">
        <v>123</v>
      </c>
      <c r="M14" s="21" t="s">
        <v>33</v>
      </c>
      <c r="N14" s="21" t="s">
        <v>124</v>
      </c>
      <c r="O14" s="21" t="s">
        <v>47</v>
      </c>
      <c r="P14" s="21" t="s">
        <v>71</v>
      </c>
      <c r="Q14" s="21" t="s">
        <v>125</v>
      </c>
      <c r="R14" s="21" t="s">
        <v>126</v>
      </c>
      <c r="S14" s="24">
        <v>1</v>
      </c>
      <c r="T14" s="25">
        <v>263</v>
      </c>
      <c r="U14" s="25">
        <v>0</v>
      </c>
      <c r="V14" s="25">
        <v>0</v>
      </c>
      <c r="W14" s="26">
        <v>0</v>
      </c>
      <c r="X14" s="27"/>
    </row>
    <row r="15" spans="1:24" ht="150" customHeight="1" x14ac:dyDescent="0.25">
      <c r="A15" s="20">
        <v>12</v>
      </c>
      <c r="B15" s="21" t="s">
        <v>127</v>
      </c>
      <c r="C15" s="21" t="s">
        <v>128</v>
      </c>
      <c r="D15" s="21" t="s">
        <v>110</v>
      </c>
      <c r="E15" s="21" t="s">
        <v>129</v>
      </c>
      <c r="F15" s="21" t="s">
        <v>111</v>
      </c>
      <c r="G15" s="21" t="s">
        <v>121</v>
      </c>
      <c r="H15" s="22">
        <v>44676</v>
      </c>
      <c r="I15" s="22">
        <v>44696</v>
      </c>
      <c r="J15" s="21" t="s">
        <v>130</v>
      </c>
      <c r="K15" s="21" t="s">
        <v>57</v>
      </c>
      <c r="L15" s="21" t="s">
        <v>131</v>
      </c>
      <c r="M15" s="21" t="s">
        <v>132</v>
      </c>
      <c r="N15" s="21" t="s">
        <v>133</v>
      </c>
      <c r="O15" s="21" t="s">
        <v>47</v>
      </c>
      <c r="P15" s="21" t="s">
        <v>71</v>
      </c>
      <c r="Q15" s="21" t="s">
        <v>125</v>
      </c>
      <c r="R15" s="21" t="s">
        <v>134</v>
      </c>
      <c r="S15" s="24">
        <v>1</v>
      </c>
      <c r="T15" s="25">
        <v>460</v>
      </c>
      <c r="U15" s="25">
        <v>0</v>
      </c>
      <c r="V15" s="25">
        <v>0</v>
      </c>
      <c r="W15" s="26">
        <v>0</v>
      </c>
      <c r="X15" s="27"/>
    </row>
    <row r="16" spans="1:24" ht="150" customHeight="1" x14ac:dyDescent="0.25">
      <c r="A16" s="20">
        <v>13</v>
      </c>
      <c r="B16" s="21" t="s">
        <v>135</v>
      </c>
      <c r="C16" s="21" t="s">
        <v>136</v>
      </c>
      <c r="D16" s="21" t="s">
        <v>137</v>
      </c>
      <c r="E16" s="21" t="s">
        <v>40</v>
      </c>
      <c r="F16" s="21" t="s">
        <v>138</v>
      </c>
      <c r="G16" s="21" t="s">
        <v>139</v>
      </c>
      <c r="H16" s="22">
        <v>44682</v>
      </c>
      <c r="I16" s="22">
        <v>44742</v>
      </c>
      <c r="J16" s="21" t="s">
        <v>140</v>
      </c>
      <c r="K16" s="21" t="s">
        <v>44</v>
      </c>
      <c r="L16" s="21" t="s">
        <v>141</v>
      </c>
      <c r="M16" s="21" t="s">
        <v>141</v>
      </c>
      <c r="N16" s="21" t="s">
        <v>142</v>
      </c>
      <c r="O16" s="21" t="s">
        <v>70</v>
      </c>
      <c r="P16" s="21" t="s">
        <v>71</v>
      </c>
      <c r="Q16" s="21" t="s">
        <v>143</v>
      </c>
      <c r="R16" s="21" t="s">
        <v>144</v>
      </c>
      <c r="S16" s="24">
        <v>1</v>
      </c>
      <c r="T16" s="25">
        <v>99</v>
      </c>
      <c r="U16" s="25">
        <v>30</v>
      </c>
      <c r="V16" s="25">
        <v>30</v>
      </c>
      <c r="W16" s="26">
        <v>0</v>
      </c>
      <c r="X16" s="27"/>
    </row>
    <row r="17" spans="1:24" ht="150" customHeight="1" x14ac:dyDescent="0.25">
      <c r="A17" s="20">
        <v>14</v>
      </c>
      <c r="B17" s="21" t="s">
        <v>145</v>
      </c>
      <c r="C17" s="21" t="s">
        <v>146</v>
      </c>
      <c r="D17" s="21" t="s">
        <v>147</v>
      </c>
      <c r="E17" s="21" t="s">
        <v>148</v>
      </c>
      <c r="F17" s="21" t="s">
        <v>138</v>
      </c>
      <c r="G17" s="21" t="s">
        <v>149</v>
      </c>
      <c r="H17" s="22">
        <v>44682</v>
      </c>
      <c r="I17" s="22">
        <v>44756</v>
      </c>
      <c r="J17" s="21" t="s">
        <v>150</v>
      </c>
      <c r="K17" s="21" t="s">
        <v>57</v>
      </c>
      <c r="L17" s="21" t="s">
        <v>151</v>
      </c>
      <c r="M17" s="21" t="s">
        <v>33</v>
      </c>
      <c r="N17" s="21" t="s">
        <v>152</v>
      </c>
      <c r="O17" s="21" t="s">
        <v>70</v>
      </c>
      <c r="P17" s="21" t="s">
        <v>71</v>
      </c>
      <c r="Q17" s="21" t="s">
        <v>153</v>
      </c>
      <c r="R17" s="21" t="s">
        <v>154</v>
      </c>
      <c r="S17" s="24">
        <v>1</v>
      </c>
      <c r="T17" s="25">
        <v>15</v>
      </c>
      <c r="U17" s="25">
        <v>15</v>
      </c>
      <c r="V17" s="25">
        <v>0</v>
      </c>
      <c r="W17" s="26">
        <v>0</v>
      </c>
      <c r="X17" s="27"/>
    </row>
    <row r="18" spans="1:24" ht="150" customHeight="1" x14ac:dyDescent="0.25">
      <c r="A18" s="20">
        <v>15</v>
      </c>
      <c r="B18" s="21" t="s">
        <v>155</v>
      </c>
      <c r="C18" s="21" t="s">
        <v>156</v>
      </c>
      <c r="D18" s="21" t="s">
        <v>157</v>
      </c>
      <c r="E18" s="21" t="s">
        <v>158</v>
      </c>
      <c r="F18" s="21" t="s">
        <v>159</v>
      </c>
      <c r="G18" s="21" t="s">
        <v>159</v>
      </c>
      <c r="H18" s="22">
        <v>44743</v>
      </c>
      <c r="I18" s="22">
        <v>44773</v>
      </c>
      <c r="J18" s="21" t="s">
        <v>160</v>
      </c>
      <c r="K18" s="21" t="s">
        <v>57</v>
      </c>
      <c r="L18" s="21" t="s">
        <v>93</v>
      </c>
      <c r="M18" s="21" t="s">
        <v>93</v>
      </c>
      <c r="N18" s="21" t="s">
        <v>161</v>
      </c>
      <c r="O18" s="21" t="s">
        <v>70</v>
      </c>
      <c r="P18" s="21" t="s">
        <v>71</v>
      </c>
      <c r="Q18" s="21" t="s">
        <v>162</v>
      </c>
      <c r="R18" s="21" t="s">
        <v>163</v>
      </c>
      <c r="S18" s="24">
        <v>1</v>
      </c>
      <c r="T18" s="25">
        <v>50</v>
      </c>
      <c r="U18" s="25">
        <v>5</v>
      </c>
      <c r="V18" s="25">
        <v>0</v>
      </c>
      <c r="W18" s="26">
        <v>0</v>
      </c>
      <c r="X18" s="27"/>
    </row>
    <row r="19" spans="1:24" ht="150" customHeight="1" x14ac:dyDescent="0.25">
      <c r="A19" s="20">
        <v>16</v>
      </c>
      <c r="B19" s="21" t="s">
        <v>164</v>
      </c>
      <c r="C19" s="21" t="s">
        <v>165</v>
      </c>
      <c r="D19" s="21" t="s">
        <v>166</v>
      </c>
      <c r="E19" s="21" t="s">
        <v>129</v>
      </c>
      <c r="F19" s="21" t="s">
        <v>167</v>
      </c>
      <c r="G19" s="21" t="s">
        <v>168</v>
      </c>
      <c r="H19" s="22">
        <v>44805</v>
      </c>
      <c r="I19" s="22">
        <v>44834</v>
      </c>
      <c r="J19" s="21" t="s">
        <v>169</v>
      </c>
      <c r="K19" s="21" t="s">
        <v>44</v>
      </c>
      <c r="L19" s="21" t="s">
        <v>170</v>
      </c>
      <c r="M19" s="21" t="s">
        <v>93</v>
      </c>
      <c r="N19" s="21" t="s">
        <v>171</v>
      </c>
      <c r="O19" s="21" t="s">
        <v>105</v>
      </c>
      <c r="P19" s="21" t="s">
        <v>71</v>
      </c>
      <c r="Q19" s="21" t="s">
        <v>172</v>
      </c>
      <c r="R19" s="21" t="s">
        <v>173</v>
      </c>
      <c r="S19" s="24">
        <v>1</v>
      </c>
      <c r="T19" s="30">
        <v>12</v>
      </c>
      <c r="U19" s="30">
        <v>5</v>
      </c>
      <c r="V19" s="30">
        <v>5</v>
      </c>
      <c r="W19" s="26">
        <v>0</v>
      </c>
      <c r="X19" s="27"/>
    </row>
    <row r="20" spans="1:24" ht="150" customHeight="1" x14ac:dyDescent="0.25">
      <c r="A20" s="20">
        <v>17</v>
      </c>
      <c r="B20" s="21" t="s">
        <v>174</v>
      </c>
      <c r="C20" s="21" t="s">
        <v>175</v>
      </c>
      <c r="D20" s="21" t="s">
        <v>176</v>
      </c>
      <c r="E20" s="21" t="s">
        <v>40</v>
      </c>
      <c r="F20" s="21" t="s">
        <v>177</v>
      </c>
      <c r="G20" s="21" t="s">
        <v>178</v>
      </c>
      <c r="H20" s="22">
        <v>44743</v>
      </c>
      <c r="I20" s="21" t="s">
        <v>179</v>
      </c>
      <c r="J20" s="21" t="s">
        <v>180</v>
      </c>
      <c r="K20" s="21" t="s">
        <v>32</v>
      </c>
      <c r="L20" s="21" t="s">
        <v>181</v>
      </c>
      <c r="M20" s="21" t="s">
        <v>181</v>
      </c>
      <c r="N20" s="21" t="s">
        <v>182</v>
      </c>
      <c r="O20" s="21" t="s">
        <v>70</v>
      </c>
      <c r="P20" s="21" t="s">
        <v>183</v>
      </c>
      <c r="Q20" s="21" t="s">
        <v>184</v>
      </c>
      <c r="R20" s="21" t="s">
        <v>185</v>
      </c>
      <c r="S20" s="24">
        <v>0</v>
      </c>
      <c r="T20" s="25">
        <v>0</v>
      </c>
      <c r="U20" s="25">
        <v>0</v>
      </c>
      <c r="V20" s="25">
        <v>0</v>
      </c>
      <c r="W20" s="26">
        <v>0</v>
      </c>
      <c r="X20" s="27" t="s">
        <v>61</v>
      </c>
    </row>
    <row r="21" spans="1:24" ht="150" customHeight="1" x14ac:dyDescent="0.25">
      <c r="A21" s="20">
        <v>18</v>
      </c>
      <c r="B21" s="21" t="s">
        <v>186</v>
      </c>
      <c r="C21" s="21" t="s">
        <v>187</v>
      </c>
      <c r="D21" s="21" t="s">
        <v>176</v>
      </c>
      <c r="E21" s="21" t="s">
        <v>129</v>
      </c>
      <c r="F21" s="21" t="s">
        <v>177</v>
      </c>
      <c r="G21" s="21" t="s">
        <v>178</v>
      </c>
      <c r="H21" s="22">
        <v>44743</v>
      </c>
      <c r="I21" s="22">
        <v>44925</v>
      </c>
      <c r="J21" s="21" t="s">
        <v>188</v>
      </c>
      <c r="K21" s="21" t="s">
        <v>32</v>
      </c>
      <c r="L21" s="21" t="s">
        <v>132</v>
      </c>
      <c r="M21" s="21" t="s">
        <v>132</v>
      </c>
      <c r="N21" s="21" t="s">
        <v>189</v>
      </c>
      <c r="O21" s="21" t="s">
        <v>70</v>
      </c>
      <c r="P21" s="21" t="s">
        <v>190</v>
      </c>
      <c r="Q21" s="21" t="s">
        <v>184</v>
      </c>
      <c r="R21" s="21" t="s">
        <v>191</v>
      </c>
      <c r="S21" s="24">
        <v>0.25</v>
      </c>
      <c r="T21" s="25">
        <v>853</v>
      </c>
      <c r="U21" s="25">
        <v>280</v>
      </c>
      <c r="V21" s="25">
        <v>120</v>
      </c>
      <c r="W21" s="26">
        <v>0</v>
      </c>
      <c r="X21" s="27" t="s">
        <v>192</v>
      </c>
    </row>
    <row r="22" spans="1:24" ht="150" customHeight="1" x14ac:dyDescent="0.25">
      <c r="A22" s="20">
        <v>19</v>
      </c>
      <c r="B22" s="21" t="s">
        <v>193</v>
      </c>
      <c r="C22" s="21" t="s">
        <v>194</v>
      </c>
      <c r="D22" s="21" t="s">
        <v>195</v>
      </c>
      <c r="E22" s="21" t="s">
        <v>40</v>
      </c>
      <c r="F22" s="21" t="s">
        <v>196</v>
      </c>
      <c r="G22" s="21" t="s">
        <v>197</v>
      </c>
      <c r="H22" s="22">
        <v>44669</v>
      </c>
      <c r="I22" s="22">
        <v>44680</v>
      </c>
      <c r="J22" s="21" t="s">
        <v>198</v>
      </c>
      <c r="K22" s="21" t="s">
        <v>32</v>
      </c>
      <c r="L22" s="21" t="s">
        <v>93</v>
      </c>
      <c r="M22" s="21" t="s">
        <v>93</v>
      </c>
      <c r="N22" s="21" t="s">
        <v>199</v>
      </c>
      <c r="O22" s="21" t="s">
        <v>47</v>
      </c>
      <c r="P22" s="21" t="s">
        <v>71</v>
      </c>
      <c r="Q22" s="21" t="s">
        <v>200</v>
      </c>
      <c r="R22" s="21" t="s">
        <v>201</v>
      </c>
      <c r="S22" s="24">
        <v>1</v>
      </c>
      <c r="T22" s="25">
        <v>5</v>
      </c>
      <c r="U22" s="25">
        <v>2</v>
      </c>
      <c r="V22" s="25">
        <v>0</v>
      </c>
      <c r="W22" s="26">
        <v>0</v>
      </c>
      <c r="X22" s="27"/>
    </row>
    <row r="23" spans="1:24" ht="150" customHeight="1" x14ac:dyDescent="0.25">
      <c r="A23" s="20">
        <v>20</v>
      </c>
      <c r="B23" s="21" t="s">
        <v>202</v>
      </c>
      <c r="C23" s="21" t="s">
        <v>194</v>
      </c>
      <c r="D23" s="21" t="s">
        <v>195</v>
      </c>
      <c r="E23" s="21" t="s">
        <v>40</v>
      </c>
      <c r="F23" s="21" t="s">
        <v>203</v>
      </c>
      <c r="G23" s="21" t="s">
        <v>197</v>
      </c>
      <c r="H23" s="22">
        <v>44627</v>
      </c>
      <c r="I23" s="22">
        <v>44631</v>
      </c>
      <c r="J23" s="21" t="s">
        <v>198</v>
      </c>
      <c r="K23" s="21" t="s">
        <v>44</v>
      </c>
      <c r="L23" s="21" t="s">
        <v>33</v>
      </c>
      <c r="M23" s="21" t="s">
        <v>33</v>
      </c>
      <c r="N23" s="21" t="s">
        <v>199</v>
      </c>
      <c r="O23" s="21" t="s">
        <v>47</v>
      </c>
      <c r="P23" s="21" t="s">
        <v>71</v>
      </c>
      <c r="Q23" s="21" t="s">
        <v>200</v>
      </c>
      <c r="R23" s="21" t="s">
        <v>204</v>
      </c>
      <c r="S23" s="31">
        <v>1</v>
      </c>
      <c r="T23" s="25">
        <v>8</v>
      </c>
      <c r="U23" s="25">
        <v>1</v>
      </c>
      <c r="V23" s="25">
        <v>0</v>
      </c>
      <c r="W23" s="26">
        <v>0</v>
      </c>
      <c r="X23" s="27"/>
    </row>
    <row r="24" spans="1:24" ht="150" customHeight="1" x14ac:dyDescent="0.25">
      <c r="A24" s="20">
        <v>21</v>
      </c>
      <c r="B24" s="21" t="s">
        <v>205</v>
      </c>
      <c r="C24" s="21" t="s">
        <v>206</v>
      </c>
      <c r="D24" s="21" t="s">
        <v>207</v>
      </c>
      <c r="E24" s="21" t="s">
        <v>148</v>
      </c>
      <c r="F24" s="21" t="s">
        <v>208</v>
      </c>
      <c r="G24" s="21" t="s">
        <v>209</v>
      </c>
      <c r="H24" s="22">
        <v>44704</v>
      </c>
      <c r="I24" s="22">
        <v>44719</v>
      </c>
      <c r="J24" s="21" t="s">
        <v>210</v>
      </c>
      <c r="K24" s="21" t="s">
        <v>44</v>
      </c>
      <c r="L24" s="21" t="s">
        <v>93</v>
      </c>
      <c r="M24" s="21" t="s">
        <v>93</v>
      </c>
      <c r="N24" s="21" t="s">
        <v>211</v>
      </c>
      <c r="O24" s="21" t="s">
        <v>70</v>
      </c>
      <c r="P24" s="21" t="s">
        <v>71</v>
      </c>
      <c r="Q24" s="21" t="s">
        <v>200</v>
      </c>
      <c r="R24" s="21" t="s">
        <v>212</v>
      </c>
      <c r="S24" s="31">
        <v>1</v>
      </c>
      <c r="T24" s="25">
        <v>210</v>
      </c>
      <c r="U24" s="25">
        <v>152</v>
      </c>
      <c r="V24" s="25">
        <v>0</v>
      </c>
      <c r="W24" s="26">
        <v>0</v>
      </c>
      <c r="X24" s="27"/>
    </row>
    <row r="25" spans="1:24" ht="150" customHeight="1" x14ac:dyDescent="0.25">
      <c r="A25" s="20">
        <v>22</v>
      </c>
      <c r="B25" s="21" t="s">
        <v>213</v>
      </c>
      <c r="C25" s="21" t="s">
        <v>214</v>
      </c>
      <c r="D25" s="21" t="s">
        <v>195</v>
      </c>
      <c r="E25" s="21" t="s">
        <v>215</v>
      </c>
      <c r="F25" s="21" t="s">
        <v>196</v>
      </c>
      <c r="G25" s="21" t="s">
        <v>197</v>
      </c>
      <c r="H25" s="22">
        <v>44880</v>
      </c>
      <c r="I25" s="22">
        <v>44910</v>
      </c>
      <c r="J25" s="21" t="s">
        <v>198</v>
      </c>
      <c r="K25" s="21" t="s">
        <v>44</v>
      </c>
      <c r="L25" s="21" t="s">
        <v>33</v>
      </c>
      <c r="M25" s="21" t="s">
        <v>33</v>
      </c>
      <c r="N25" s="21" t="s">
        <v>199</v>
      </c>
      <c r="O25" s="21" t="s">
        <v>70</v>
      </c>
      <c r="P25" s="21" t="s">
        <v>71</v>
      </c>
      <c r="Q25" s="21" t="s">
        <v>200</v>
      </c>
      <c r="R25" s="21" t="s">
        <v>201</v>
      </c>
      <c r="S25" s="24">
        <v>1</v>
      </c>
      <c r="T25" s="32">
        <f>15+17+17+17+17+17</f>
        <v>100</v>
      </c>
      <c r="U25" s="32">
        <f>8+1+1+1+1+1</f>
        <v>13</v>
      </c>
      <c r="V25" s="32">
        <f>8+1+1+1+1+1</f>
        <v>13</v>
      </c>
      <c r="W25" s="26">
        <v>0</v>
      </c>
      <c r="X25" s="27"/>
    </row>
    <row r="26" spans="1:24" ht="150" customHeight="1" x14ac:dyDescent="0.25">
      <c r="A26" s="20">
        <v>23</v>
      </c>
      <c r="B26" s="21" t="s">
        <v>216</v>
      </c>
      <c r="C26" s="21" t="s">
        <v>214</v>
      </c>
      <c r="D26" s="21" t="s">
        <v>195</v>
      </c>
      <c r="E26" s="21" t="s">
        <v>215</v>
      </c>
      <c r="F26" s="21" t="s">
        <v>203</v>
      </c>
      <c r="G26" s="21" t="s">
        <v>197</v>
      </c>
      <c r="H26" s="22">
        <v>44880</v>
      </c>
      <c r="I26" s="22">
        <v>44910</v>
      </c>
      <c r="J26" s="21" t="s">
        <v>198</v>
      </c>
      <c r="K26" s="21" t="s">
        <v>44</v>
      </c>
      <c r="L26" s="21" t="s">
        <v>33</v>
      </c>
      <c r="M26" s="21" t="s">
        <v>33</v>
      </c>
      <c r="N26" s="21" t="s">
        <v>199</v>
      </c>
      <c r="O26" s="21" t="s">
        <v>70</v>
      </c>
      <c r="P26" s="21" t="s">
        <v>71</v>
      </c>
      <c r="Q26" s="21" t="s">
        <v>200</v>
      </c>
      <c r="R26" s="21" t="s">
        <v>204</v>
      </c>
      <c r="S26" s="24">
        <v>1</v>
      </c>
      <c r="T26" s="32">
        <v>4</v>
      </c>
      <c r="U26" s="32">
        <v>1</v>
      </c>
      <c r="V26" s="32">
        <v>0</v>
      </c>
      <c r="W26" s="26">
        <v>0</v>
      </c>
      <c r="X26" s="27"/>
    </row>
    <row r="27" spans="1:24" ht="150" customHeight="1" x14ac:dyDescent="0.25">
      <c r="A27" s="20">
        <v>24</v>
      </c>
      <c r="B27" s="33" t="s">
        <v>217</v>
      </c>
      <c r="C27" s="21" t="s">
        <v>218</v>
      </c>
      <c r="D27" s="21" t="s">
        <v>219</v>
      </c>
      <c r="E27" s="21" t="s">
        <v>120</v>
      </c>
      <c r="F27" s="21" t="s">
        <v>220</v>
      </c>
      <c r="G27" s="21" t="s">
        <v>221</v>
      </c>
      <c r="H27" s="22">
        <v>44669</v>
      </c>
      <c r="I27" s="22">
        <v>44680</v>
      </c>
      <c r="J27" s="21" t="s">
        <v>222</v>
      </c>
      <c r="K27" s="21" t="s">
        <v>44</v>
      </c>
      <c r="L27" s="21" t="s">
        <v>223</v>
      </c>
      <c r="M27" s="21" t="s">
        <v>223</v>
      </c>
      <c r="N27" s="21" t="s">
        <v>224</v>
      </c>
      <c r="O27" s="21" t="s">
        <v>35</v>
      </c>
      <c r="P27" s="21" t="s">
        <v>71</v>
      </c>
      <c r="Q27" s="21" t="s">
        <v>225</v>
      </c>
      <c r="R27" s="21" t="s">
        <v>226</v>
      </c>
      <c r="S27" s="24">
        <v>1</v>
      </c>
      <c r="T27" s="25">
        <v>186</v>
      </c>
      <c r="U27" s="25">
        <v>10</v>
      </c>
      <c r="V27" s="25">
        <v>5</v>
      </c>
      <c r="W27" s="26">
        <v>0</v>
      </c>
      <c r="X27" s="27"/>
    </row>
    <row r="28" spans="1:24" ht="150" customHeight="1" x14ac:dyDescent="0.25">
      <c r="A28" s="20">
        <v>25</v>
      </c>
      <c r="B28" s="33" t="s">
        <v>227</v>
      </c>
      <c r="C28" s="21" t="s">
        <v>228</v>
      </c>
      <c r="D28" s="21" t="s">
        <v>219</v>
      </c>
      <c r="E28" s="21" t="s">
        <v>120</v>
      </c>
      <c r="F28" s="21" t="s">
        <v>220</v>
      </c>
      <c r="G28" s="21" t="s">
        <v>221</v>
      </c>
      <c r="H28" s="22">
        <v>44739</v>
      </c>
      <c r="I28" s="22">
        <v>44832</v>
      </c>
      <c r="J28" s="21" t="s">
        <v>222</v>
      </c>
      <c r="K28" s="21" t="s">
        <v>57</v>
      </c>
      <c r="L28" s="21" t="s">
        <v>229</v>
      </c>
      <c r="M28" s="21" t="s">
        <v>229</v>
      </c>
      <c r="N28" s="21" t="s">
        <v>224</v>
      </c>
      <c r="O28" s="21" t="s">
        <v>35</v>
      </c>
      <c r="P28" s="21" t="s">
        <v>71</v>
      </c>
      <c r="Q28" s="21" t="s">
        <v>225</v>
      </c>
      <c r="R28" s="21" t="s">
        <v>230</v>
      </c>
      <c r="S28" s="24">
        <v>1</v>
      </c>
      <c r="T28" s="32">
        <v>3</v>
      </c>
      <c r="U28" s="32">
        <v>7</v>
      </c>
      <c r="V28" s="32">
        <v>7</v>
      </c>
      <c r="W28" s="26">
        <v>0</v>
      </c>
      <c r="X28" s="27"/>
    </row>
    <row r="29" spans="1:24" ht="150" customHeight="1" x14ac:dyDescent="0.25">
      <c r="A29" s="20">
        <v>26</v>
      </c>
      <c r="B29" s="21" t="s">
        <v>231</v>
      </c>
      <c r="C29" s="21" t="s">
        <v>232</v>
      </c>
      <c r="D29" s="21" t="s">
        <v>233</v>
      </c>
      <c r="E29" s="21" t="s">
        <v>99</v>
      </c>
      <c r="F29" s="21" t="s">
        <v>234</v>
      </c>
      <c r="G29" s="21" t="s">
        <v>234</v>
      </c>
      <c r="H29" s="22">
        <v>44636</v>
      </c>
      <c r="I29" s="22">
        <v>44778</v>
      </c>
      <c r="J29" s="21" t="s">
        <v>235</v>
      </c>
      <c r="K29" s="21" t="s">
        <v>32</v>
      </c>
      <c r="L29" s="21" t="s">
        <v>236</v>
      </c>
      <c r="M29" s="21" t="s">
        <v>229</v>
      </c>
      <c r="N29" s="21" t="s">
        <v>237</v>
      </c>
      <c r="O29" s="21" t="s">
        <v>105</v>
      </c>
      <c r="P29" s="21">
        <v>0</v>
      </c>
      <c r="Q29" s="21">
        <v>0</v>
      </c>
      <c r="R29" s="21" t="s">
        <v>238</v>
      </c>
      <c r="S29" s="24">
        <v>0.5</v>
      </c>
      <c r="T29" s="21">
        <f>19+20</f>
        <v>39</v>
      </c>
      <c r="U29" s="21">
        <f>11+8</f>
        <v>19</v>
      </c>
      <c r="V29" s="21">
        <f>11+8</f>
        <v>19</v>
      </c>
      <c r="W29" s="26">
        <v>0</v>
      </c>
      <c r="X29" s="27"/>
    </row>
    <row r="30" spans="1:24" ht="150" customHeight="1" x14ac:dyDescent="0.25">
      <c r="A30" s="20">
        <v>27</v>
      </c>
      <c r="B30" s="21" t="s">
        <v>239</v>
      </c>
      <c r="C30" s="21" t="s">
        <v>240</v>
      </c>
      <c r="D30" s="21" t="s">
        <v>241</v>
      </c>
      <c r="E30" s="21" t="s">
        <v>242</v>
      </c>
      <c r="F30" s="21" t="s">
        <v>243</v>
      </c>
      <c r="G30" s="21" t="s">
        <v>244</v>
      </c>
      <c r="H30" s="22">
        <v>44562</v>
      </c>
      <c r="I30" s="22">
        <v>44591</v>
      </c>
      <c r="J30" s="21" t="s">
        <v>245</v>
      </c>
      <c r="K30" s="21" t="s">
        <v>44</v>
      </c>
      <c r="L30" s="21" t="s">
        <v>229</v>
      </c>
      <c r="M30" s="21" t="s">
        <v>229</v>
      </c>
      <c r="N30" s="21" t="s">
        <v>246</v>
      </c>
      <c r="O30" s="21" t="s">
        <v>35</v>
      </c>
      <c r="P30" s="21" t="s">
        <v>71</v>
      </c>
      <c r="Q30" s="21" t="s">
        <v>247</v>
      </c>
      <c r="R30" s="21" t="s">
        <v>248</v>
      </c>
      <c r="S30" s="31">
        <v>1</v>
      </c>
      <c r="T30" s="25">
        <v>0</v>
      </c>
      <c r="U30" s="25">
        <v>0</v>
      </c>
      <c r="V30" s="25">
        <v>0</v>
      </c>
      <c r="W30" s="26">
        <v>0</v>
      </c>
      <c r="X30" s="27" t="s">
        <v>61</v>
      </c>
    </row>
    <row r="31" spans="1:24" ht="150" customHeight="1" x14ac:dyDescent="0.25">
      <c r="A31" s="20">
        <v>28</v>
      </c>
      <c r="B31" s="21" t="s">
        <v>249</v>
      </c>
      <c r="C31" s="21" t="s">
        <v>250</v>
      </c>
      <c r="D31" s="21" t="s">
        <v>241</v>
      </c>
      <c r="E31" s="21" t="s">
        <v>242</v>
      </c>
      <c r="F31" s="21" t="s">
        <v>243</v>
      </c>
      <c r="G31" s="21" t="s">
        <v>244</v>
      </c>
      <c r="H31" s="22">
        <v>44866</v>
      </c>
      <c r="I31" s="22">
        <v>44895</v>
      </c>
      <c r="J31" s="21" t="s">
        <v>245</v>
      </c>
      <c r="K31" s="21" t="s">
        <v>44</v>
      </c>
      <c r="L31" s="21" t="s">
        <v>229</v>
      </c>
      <c r="M31" s="21" t="s">
        <v>229</v>
      </c>
      <c r="N31" s="21" t="s">
        <v>246</v>
      </c>
      <c r="O31" s="21" t="s">
        <v>35</v>
      </c>
      <c r="P31" s="21" t="s">
        <v>71</v>
      </c>
      <c r="Q31" s="21" t="s">
        <v>247</v>
      </c>
      <c r="R31" s="21" t="s">
        <v>248</v>
      </c>
      <c r="S31" s="24">
        <v>0</v>
      </c>
      <c r="T31" s="25">
        <v>0</v>
      </c>
      <c r="U31" s="25">
        <v>0</v>
      </c>
      <c r="V31" s="25">
        <v>0</v>
      </c>
      <c r="W31" s="26">
        <v>0</v>
      </c>
      <c r="X31" s="27" t="s">
        <v>251</v>
      </c>
    </row>
    <row r="32" spans="1:24" ht="150" customHeight="1" x14ac:dyDescent="0.25">
      <c r="A32" s="20">
        <v>29</v>
      </c>
      <c r="B32" s="21" t="s">
        <v>252</v>
      </c>
      <c r="C32" s="21" t="s">
        <v>253</v>
      </c>
      <c r="D32" s="21" t="s">
        <v>241</v>
      </c>
      <c r="E32" s="21" t="s">
        <v>254</v>
      </c>
      <c r="F32" s="21" t="s">
        <v>243</v>
      </c>
      <c r="G32" s="21" t="s">
        <v>244</v>
      </c>
      <c r="H32" s="22">
        <v>44682</v>
      </c>
      <c r="I32" s="22">
        <v>44742</v>
      </c>
      <c r="J32" s="21" t="s">
        <v>255</v>
      </c>
      <c r="K32" s="21" t="s">
        <v>44</v>
      </c>
      <c r="L32" s="21" t="s">
        <v>229</v>
      </c>
      <c r="M32" s="21" t="s">
        <v>229</v>
      </c>
      <c r="N32" s="21" t="s">
        <v>256</v>
      </c>
      <c r="O32" s="21" t="s">
        <v>35</v>
      </c>
      <c r="P32" s="21" t="s">
        <v>71</v>
      </c>
      <c r="Q32" s="21" t="s">
        <v>247</v>
      </c>
      <c r="R32" s="21" t="s">
        <v>248</v>
      </c>
      <c r="S32" s="24">
        <v>1</v>
      </c>
      <c r="T32" s="25">
        <v>45</v>
      </c>
      <c r="U32" s="25">
        <v>45</v>
      </c>
      <c r="V32" s="25">
        <v>44</v>
      </c>
      <c r="W32" s="26">
        <v>0</v>
      </c>
      <c r="X32" s="27"/>
    </row>
    <row r="33" spans="1:24" ht="150" customHeight="1" x14ac:dyDescent="0.25">
      <c r="A33" s="20">
        <v>30</v>
      </c>
      <c r="B33" s="21" t="s">
        <v>257</v>
      </c>
      <c r="C33" s="21" t="s">
        <v>258</v>
      </c>
      <c r="D33" s="21" t="s">
        <v>241</v>
      </c>
      <c r="E33" s="21" t="s">
        <v>254</v>
      </c>
      <c r="F33" s="21" t="s">
        <v>243</v>
      </c>
      <c r="G33" s="21" t="s">
        <v>259</v>
      </c>
      <c r="H33" s="22">
        <v>44682</v>
      </c>
      <c r="I33" s="22">
        <v>44768</v>
      </c>
      <c r="J33" s="21" t="s">
        <v>255</v>
      </c>
      <c r="K33" s="21" t="s">
        <v>44</v>
      </c>
      <c r="L33" s="21" t="s">
        <v>260</v>
      </c>
      <c r="M33" s="21" t="s">
        <v>260</v>
      </c>
      <c r="N33" s="21" t="s">
        <v>261</v>
      </c>
      <c r="O33" s="21" t="s">
        <v>105</v>
      </c>
      <c r="P33" s="21" t="s">
        <v>71</v>
      </c>
      <c r="Q33" s="21" t="s">
        <v>262</v>
      </c>
      <c r="R33" s="21" t="s">
        <v>248</v>
      </c>
      <c r="S33" s="24">
        <v>1</v>
      </c>
      <c r="T33" s="25">
        <v>116</v>
      </c>
      <c r="U33" s="25">
        <v>0</v>
      </c>
      <c r="V33" s="25">
        <v>0</v>
      </c>
      <c r="W33" s="26">
        <v>66404000</v>
      </c>
      <c r="X33" s="27"/>
    </row>
    <row r="34" spans="1:24" ht="150" customHeight="1" x14ac:dyDescent="0.25">
      <c r="A34" s="20">
        <v>31</v>
      </c>
      <c r="B34" s="21" t="s">
        <v>263</v>
      </c>
      <c r="C34" s="21" t="s">
        <v>264</v>
      </c>
      <c r="D34" s="21" t="s">
        <v>241</v>
      </c>
      <c r="E34" s="21" t="s">
        <v>120</v>
      </c>
      <c r="F34" s="21" t="s">
        <v>243</v>
      </c>
      <c r="G34" s="21" t="s">
        <v>265</v>
      </c>
      <c r="H34" s="22">
        <v>44835</v>
      </c>
      <c r="I34" s="22">
        <v>44895</v>
      </c>
      <c r="J34" s="21" t="s">
        <v>255</v>
      </c>
      <c r="K34" s="21" t="s">
        <v>44</v>
      </c>
      <c r="L34" s="21" t="s">
        <v>223</v>
      </c>
      <c r="M34" s="21" t="s">
        <v>223</v>
      </c>
      <c r="N34" s="21" t="s">
        <v>246</v>
      </c>
      <c r="O34" s="21" t="s">
        <v>105</v>
      </c>
      <c r="P34" s="21" t="s">
        <v>71</v>
      </c>
      <c r="Q34" s="21" t="s">
        <v>247</v>
      </c>
      <c r="R34" s="21" t="s">
        <v>248</v>
      </c>
      <c r="S34" s="24">
        <v>0</v>
      </c>
      <c r="T34" s="25">
        <v>0</v>
      </c>
      <c r="U34" s="25">
        <v>0</v>
      </c>
      <c r="V34" s="25">
        <v>0</v>
      </c>
      <c r="W34" s="26">
        <v>0</v>
      </c>
      <c r="X34" s="27" t="s">
        <v>61</v>
      </c>
    </row>
    <row r="35" spans="1:24" ht="150" customHeight="1" x14ac:dyDescent="0.25">
      <c r="A35" s="20">
        <v>32</v>
      </c>
      <c r="B35" s="21" t="s">
        <v>266</v>
      </c>
      <c r="C35" s="21" t="s">
        <v>267</v>
      </c>
      <c r="D35" s="21" t="s">
        <v>241</v>
      </c>
      <c r="E35" s="21" t="s">
        <v>242</v>
      </c>
      <c r="F35" s="21" t="s">
        <v>243</v>
      </c>
      <c r="G35" s="21" t="s">
        <v>244</v>
      </c>
      <c r="H35" s="22">
        <v>44835</v>
      </c>
      <c r="I35" s="22">
        <v>44926</v>
      </c>
      <c r="J35" s="21" t="s">
        <v>268</v>
      </c>
      <c r="K35" s="21" t="s">
        <v>44</v>
      </c>
      <c r="L35" s="21" t="s">
        <v>229</v>
      </c>
      <c r="M35" s="21" t="s">
        <v>229</v>
      </c>
      <c r="N35" s="21" t="s">
        <v>246</v>
      </c>
      <c r="O35" s="21" t="s">
        <v>35</v>
      </c>
      <c r="P35" s="21" t="s">
        <v>71</v>
      </c>
      <c r="Q35" s="21" t="s">
        <v>247</v>
      </c>
      <c r="R35" s="21" t="s">
        <v>248</v>
      </c>
      <c r="S35" s="24">
        <v>0</v>
      </c>
      <c r="T35" s="25">
        <v>0</v>
      </c>
      <c r="U35" s="25">
        <v>0</v>
      </c>
      <c r="V35" s="25">
        <v>0</v>
      </c>
      <c r="W35" s="26">
        <v>0</v>
      </c>
      <c r="X35" s="27" t="s">
        <v>251</v>
      </c>
    </row>
    <row r="36" spans="1:24" ht="150" customHeight="1" x14ac:dyDescent="0.25">
      <c r="A36" s="20">
        <v>33</v>
      </c>
      <c r="B36" s="21" t="s">
        <v>269</v>
      </c>
      <c r="C36" s="21" t="s">
        <v>270</v>
      </c>
      <c r="D36" s="21" t="s">
        <v>241</v>
      </c>
      <c r="E36" s="21" t="s">
        <v>242</v>
      </c>
      <c r="F36" s="21" t="s">
        <v>243</v>
      </c>
      <c r="G36" s="21" t="s">
        <v>244</v>
      </c>
      <c r="H36" s="22">
        <v>44835</v>
      </c>
      <c r="I36" s="22">
        <v>44895</v>
      </c>
      <c r="J36" s="21" t="s">
        <v>245</v>
      </c>
      <c r="K36" s="21" t="s">
        <v>44</v>
      </c>
      <c r="L36" s="21" t="s">
        <v>229</v>
      </c>
      <c r="M36" s="21" t="s">
        <v>229</v>
      </c>
      <c r="N36" s="21" t="s">
        <v>246</v>
      </c>
      <c r="O36" s="21" t="s">
        <v>105</v>
      </c>
      <c r="P36" s="21" t="s">
        <v>71</v>
      </c>
      <c r="Q36" s="21" t="s">
        <v>247</v>
      </c>
      <c r="R36" s="21" t="s">
        <v>248</v>
      </c>
      <c r="S36" s="24">
        <v>0</v>
      </c>
      <c r="T36" s="25">
        <v>0</v>
      </c>
      <c r="U36" s="25">
        <v>0</v>
      </c>
      <c r="V36" s="25">
        <v>0</v>
      </c>
      <c r="W36" s="26">
        <v>0</v>
      </c>
      <c r="X36" s="27" t="s">
        <v>61</v>
      </c>
    </row>
    <row r="37" spans="1:24" ht="150" customHeight="1" x14ac:dyDescent="0.25">
      <c r="A37" s="20">
        <v>34</v>
      </c>
      <c r="B37" s="21" t="s">
        <v>271</v>
      </c>
      <c r="C37" s="21" t="s">
        <v>272</v>
      </c>
      <c r="D37" s="21" t="s">
        <v>241</v>
      </c>
      <c r="E37" s="21" t="s">
        <v>99</v>
      </c>
      <c r="F37" s="21" t="s">
        <v>243</v>
      </c>
      <c r="G37" s="21" t="s">
        <v>244</v>
      </c>
      <c r="H37" s="22">
        <v>44835</v>
      </c>
      <c r="I37" s="22">
        <v>44915</v>
      </c>
      <c r="J37" s="21" t="s">
        <v>245</v>
      </c>
      <c r="K37" s="21" t="s">
        <v>44</v>
      </c>
      <c r="L37" s="21" t="s">
        <v>223</v>
      </c>
      <c r="M37" s="21" t="s">
        <v>223</v>
      </c>
      <c r="N37" s="21" t="s">
        <v>246</v>
      </c>
      <c r="O37" s="21" t="s">
        <v>105</v>
      </c>
      <c r="P37" s="21" t="s">
        <v>71</v>
      </c>
      <c r="Q37" s="21" t="s">
        <v>247</v>
      </c>
      <c r="R37" s="21" t="s">
        <v>248</v>
      </c>
      <c r="S37" s="24">
        <v>0</v>
      </c>
      <c r="T37" s="25">
        <v>0</v>
      </c>
      <c r="U37" s="25">
        <v>0</v>
      </c>
      <c r="V37" s="25">
        <v>0</v>
      </c>
      <c r="W37" s="26">
        <v>0</v>
      </c>
      <c r="X37" s="27" t="s">
        <v>61</v>
      </c>
    </row>
    <row r="38" spans="1:24" ht="150" customHeight="1" x14ac:dyDescent="0.25">
      <c r="A38" s="20">
        <v>35</v>
      </c>
      <c r="B38" s="21" t="s">
        <v>273</v>
      </c>
      <c r="C38" s="21" t="s">
        <v>274</v>
      </c>
      <c r="D38" s="21" t="s">
        <v>241</v>
      </c>
      <c r="E38" s="21" t="s">
        <v>242</v>
      </c>
      <c r="F38" s="21" t="s">
        <v>243</v>
      </c>
      <c r="G38" s="21" t="s">
        <v>244</v>
      </c>
      <c r="H38" s="22">
        <v>44621</v>
      </c>
      <c r="I38" s="22">
        <v>44681</v>
      </c>
      <c r="J38" s="21" t="s">
        <v>275</v>
      </c>
      <c r="K38" s="21" t="s">
        <v>44</v>
      </c>
      <c r="L38" s="21" t="s">
        <v>229</v>
      </c>
      <c r="M38" s="21" t="s">
        <v>229</v>
      </c>
      <c r="N38" s="21" t="s">
        <v>246</v>
      </c>
      <c r="O38" s="21" t="s">
        <v>35</v>
      </c>
      <c r="P38" s="21" t="s">
        <v>71</v>
      </c>
      <c r="Q38" s="21" t="s">
        <v>247</v>
      </c>
      <c r="R38" s="21" t="s">
        <v>276</v>
      </c>
      <c r="S38" s="24">
        <v>0</v>
      </c>
      <c r="T38" s="25">
        <v>0</v>
      </c>
      <c r="U38" s="25">
        <v>0</v>
      </c>
      <c r="V38" s="25">
        <v>0</v>
      </c>
      <c r="W38" s="26">
        <v>0</v>
      </c>
      <c r="X38" s="27" t="s">
        <v>277</v>
      </c>
    </row>
    <row r="39" spans="1:24" ht="150" customHeight="1" x14ac:dyDescent="0.25">
      <c r="A39" s="20">
        <v>36</v>
      </c>
      <c r="B39" s="21" t="s">
        <v>278</v>
      </c>
      <c r="C39" s="21" t="s">
        <v>279</v>
      </c>
      <c r="D39" s="21" t="s">
        <v>241</v>
      </c>
      <c r="E39" s="21" t="s">
        <v>242</v>
      </c>
      <c r="F39" s="21" t="s">
        <v>243</v>
      </c>
      <c r="G39" s="21" t="s">
        <v>244</v>
      </c>
      <c r="H39" s="22">
        <v>44835</v>
      </c>
      <c r="I39" s="22">
        <v>44885</v>
      </c>
      <c r="J39" s="21" t="s">
        <v>245</v>
      </c>
      <c r="K39" s="21" t="s">
        <v>44</v>
      </c>
      <c r="L39" s="21" t="s">
        <v>229</v>
      </c>
      <c r="M39" s="21" t="s">
        <v>229</v>
      </c>
      <c r="N39" s="21" t="s">
        <v>246</v>
      </c>
      <c r="O39" s="21" t="s">
        <v>35</v>
      </c>
      <c r="P39" s="21" t="s">
        <v>71</v>
      </c>
      <c r="Q39" s="21" t="s">
        <v>247</v>
      </c>
      <c r="R39" s="21" t="s">
        <v>248</v>
      </c>
      <c r="S39" s="24">
        <v>0</v>
      </c>
      <c r="T39" s="25">
        <v>0</v>
      </c>
      <c r="U39" s="25">
        <v>0</v>
      </c>
      <c r="V39" s="25">
        <v>0</v>
      </c>
      <c r="W39" s="26">
        <v>0</v>
      </c>
      <c r="X39" s="27" t="s">
        <v>61</v>
      </c>
    </row>
    <row r="40" spans="1:24" ht="150" customHeight="1" x14ac:dyDescent="0.25">
      <c r="A40" s="20">
        <v>37</v>
      </c>
      <c r="B40" s="33" t="s">
        <v>280</v>
      </c>
      <c r="C40" s="33" t="s">
        <v>281</v>
      </c>
      <c r="D40" s="33" t="s">
        <v>282</v>
      </c>
      <c r="E40" s="33" t="s">
        <v>158</v>
      </c>
      <c r="F40" s="33" t="s">
        <v>283</v>
      </c>
      <c r="G40" s="33" t="s">
        <v>284</v>
      </c>
      <c r="H40" s="33" t="s">
        <v>285</v>
      </c>
      <c r="I40" s="34">
        <v>44655</v>
      </c>
      <c r="J40" s="33" t="s">
        <v>286</v>
      </c>
      <c r="K40" s="21" t="s">
        <v>57</v>
      </c>
      <c r="L40" s="33" t="s">
        <v>92</v>
      </c>
      <c r="M40" s="21" t="s">
        <v>93</v>
      </c>
      <c r="N40" s="33" t="s">
        <v>287</v>
      </c>
      <c r="O40" s="33" t="s">
        <v>35</v>
      </c>
      <c r="P40" s="33" t="s">
        <v>71</v>
      </c>
      <c r="Q40" s="33" t="s">
        <v>288</v>
      </c>
      <c r="R40" s="33" t="s">
        <v>289</v>
      </c>
      <c r="S40" s="35">
        <v>1</v>
      </c>
      <c r="T40" s="33">
        <v>575</v>
      </c>
      <c r="U40" s="33">
        <v>0</v>
      </c>
      <c r="V40" s="33">
        <v>0</v>
      </c>
      <c r="W40" s="36">
        <v>30000000</v>
      </c>
      <c r="X40" s="27"/>
    </row>
    <row r="41" spans="1:24" ht="150" customHeight="1" x14ac:dyDescent="0.25">
      <c r="A41" s="20">
        <v>38</v>
      </c>
      <c r="B41" s="33" t="s">
        <v>290</v>
      </c>
      <c r="C41" s="33" t="s">
        <v>291</v>
      </c>
      <c r="D41" s="33" t="s">
        <v>292</v>
      </c>
      <c r="E41" s="21" t="s">
        <v>40</v>
      </c>
      <c r="F41" s="33" t="s">
        <v>283</v>
      </c>
      <c r="G41" s="33" t="s">
        <v>293</v>
      </c>
      <c r="H41" s="33" t="s">
        <v>294</v>
      </c>
      <c r="I41" s="34">
        <v>44679</v>
      </c>
      <c r="J41" s="33" t="s">
        <v>245</v>
      </c>
      <c r="K41" s="21" t="s">
        <v>57</v>
      </c>
      <c r="L41" s="33" t="s">
        <v>295</v>
      </c>
      <c r="M41" s="21" t="s">
        <v>93</v>
      </c>
      <c r="N41" s="33" t="s">
        <v>296</v>
      </c>
      <c r="O41" s="21" t="s">
        <v>47</v>
      </c>
      <c r="P41" s="33" t="s">
        <v>297</v>
      </c>
      <c r="Q41" s="33" t="s">
        <v>298</v>
      </c>
      <c r="R41" s="33" t="s">
        <v>289</v>
      </c>
      <c r="S41" s="35">
        <v>1</v>
      </c>
      <c r="T41" s="25">
        <v>1254</v>
      </c>
      <c r="U41" s="25">
        <v>0</v>
      </c>
      <c r="V41" s="25">
        <v>0</v>
      </c>
      <c r="W41" s="26">
        <v>0</v>
      </c>
      <c r="X41" s="27"/>
    </row>
    <row r="42" spans="1:24" ht="150" customHeight="1" x14ac:dyDescent="0.25">
      <c r="A42" s="20">
        <v>39</v>
      </c>
      <c r="B42" s="21" t="s">
        <v>299</v>
      </c>
      <c r="C42" s="21" t="s">
        <v>300</v>
      </c>
      <c r="D42" s="21" t="s">
        <v>301</v>
      </c>
      <c r="E42" s="21" t="s">
        <v>148</v>
      </c>
      <c r="F42" s="21" t="s">
        <v>302</v>
      </c>
      <c r="G42" s="21" t="s">
        <v>303</v>
      </c>
      <c r="H42" s="22">
        <v>44650</v>
      </c>
      <c r="I42" s="22">
        <v>44910</v>
      </c>
      <c r="J42" s="21" t="s">
        <v>304</v>
      </c>
      <c r="K42" s="21" t="s">
        <v>44</v>
      </c>
      <c r="L42" s="21" t="s">
        <v>305</v>
      </c>
      <c r="M42" s="21" t="s">
        <v>305</v>
      </c>
      <c r="N42" s="21" t="s">
        <v>306</v>
      </c>
      <c r="O42" s="21" t="s">
        <v>70</v>
      </c>
      <c r="P42" s="21" t="s">
        <v>71</v>
      </c>
      <c r="Q42" s="21" t="s">
        <v>184</v>
      </c>
      <c r="R42" s="21" t="s">
        <v>307</v>
      </c>
      <c r="S42" s="24">
        <v>1</v>
      </c>
      <c r="T42" s="25">
        <f>9+210+18+5</f>
        <v>242</v>
      </c>
      <c r="U42" s="25">
        <f>9+153+18+5</f>
        <v>185</v>
      </c>
      <c r="V42" s="25">
        <f>9+138+18+5</f>
        <v>170</v>
      </c>
      <c r="W42" s="26">
        <v>0</v>
      </c>
      <c r="X42" s="27"/>
    </row>
    <row r="43" spans="1:24" ht="150" customHeight="1" x14ac:dyDescent="0.25">
      <c r="A43" s="20">
        <v>40</v>
      </c>
      <c r="B43" s="21" t="s">
        <v>308</v>
      </c>
      <c r="C43" s="21" t="s">
        <v>309</v>
      </c>
      <c r="D43" s="21" t="s">
        <v>310</v>
      </c>
      <c r="E43" s="21" t="s">
        <v>99</v>
      </c>
      <c r="F43" s="21" t="s">
        <v>311</v>
      </c>
      <c r="G43" s="21" t="s">
        <v>312</v>
      </c>
      <c r="H43" s="22">
        <v>44819</v>
      </c>
      <c r="I43" s="22">
        <v>44865</v>
      </c>
      <c r="J43" s="21" t="s">
        <v>313</v>
      </c>
      <c r="K43" s="21" t="s">
        <v>44</v>
      </c>
      <c r="L43" s="21" t="s">
        <v>314</v>
      </c>
      <c r="M43" s="21" t="s">
        <v>229</v>
      </c>
      <c r="N43" s="21" t="s">
        <v>315</v>
      </c>
      <c r="O43" s="21" t="s">
        <v>105</v>
      </c>
      <c r="P43" s="21" t="s">
        <v>71</v>
      </c>
      <c r="Q43" s="21" t="s">
        <v>316</v>
      </c>
      <c r="R43" s="21" t="s">
        <v>317</v>
      </c>
      <c r="S43" s="24">
        <v>1</v>
      </c>
      <c r="T43" s="25">
        <v>6</v>
      </c>
      <c r="U43" s="25">
        <v>6</v>
      </c>
      <c r="V43" s="25">
        <v>0</v>
      </c>
      <c r="W43" s="26">
        <v>0</v>
      </c>
      <c r="X43" s="27"/>
    </row>
    <row r="44" spans="1:24" ht="150" customHeight="1" x14ac:dyDescent="0.25">
      <c r="A44" s="20">
        <v>41</v>
      </c>
      <c r="B44" s="21" t="s">
        <v>318</v>
      </c>
      <c r="C44" s="21" t="s">
        <v>319</v>
      </c>
      <c r="D44" s="21" t="s">
        <v>241</v>
      </c>
      <c r="E44" s="21" t="s">
        <v>242</v>
      </c>
      <c r="F44" s="21" t="s">
        <v>178</v>
      </c>
      <c r="G44" s="21" t="s">
        <v>320</v>
      </c>
      <c r="H44" s="22">
        <v>44642</v>
      </c>
      <c r="I44" s="22">
        <v>44656</v>
      </c>
      <c r="J44" s="21" t="s">
        <v>255</v>
      </c>
      <c r="K44" s="21" t="s">
        <v>44</v>
      </c>
      <c r="L44" s="21" t="s">
        <v>314</v>
      </c>
      <c r="M44" s="21" t="s">
        <v>229</v>
      </c>
      <c r="N44" s="21" t="s">
        <v>321</v>
      </c>
      <c r="O44" s="21" t="s">
        <v>70</v>
      </c>
      <c r="P44" s="21" t="s">
        <v>322</v>
      </c>
      <c r="Q44" s="21" t="s">
        <v>323</v>
      </c>
      <c r="R44" s="21" t="s">
        <v>248</v>
      </c>
      <c r="S44" s="31">
        <v>1</v>
      </c>
      <c r="T44" s="25">
        <v>20</v>
      </c>
      <c r="U44" s="25">
        <v>2</v>
      </c>
      <c r="V44" s="25">
        <v>0</v>
      </c>
      <c r="W44" s="26">
        <v>0</v>
      </c>
      <c r="X44" s="27"/>
    </row>
    <row r="45" spans="1:24" ht="150" customHeight="1" x14ac:dyDescent="0.25">
      <c r="A45" s="37">
        <v>42</v>
      </c>
      <c r="B45" s="25" t="s">
        <v>324</v>
      </c>
      <c r="C45" s="25" t="s">
        <v>325</v>
      </c>
      <c r="D45" s="25" t="s">
        <v>147</v>
      </c>
      <c r="E45" s="25" t="s">
        <v>99</v>
      </c>
      <c r="F45" s="25" t="s">
        <v>326</v>
      </c>
      <c r="G45" s="25" t="s">
        <v>168</v>
      </c>
      <c r="H45" s="38">
        <v>44687</v>
      </c>
      <c r="I45" s="38">
        <v>44687</v>
      </c>
      <c r="J45" s="25" t="s">
        <v>327</v>
      </c>
      <c r="K45" s="25" t="s">
        <v>44</v>
      </c>
      <c r="L45" s="25" t="s">
        <v>328</v>
      </c>
      <c r="M45" s="25" t="s">
        <v>329</v>
      </c>
      <c r="N45" s="25" t="s">
        <v>171</v>
      </c>
      <c r="O45" s="21" t="s">
        <v>105</v>
      </c>
      <c r="P45" s="39" t="s">
        <v>330</v>
      </c>
      <c r="Q45" s="25" t="s">
        <v>331</v>
      </c>
      <c r="R45" s="25" t="s">
        <v>332</v>
      </c>
      <c r="S45" s="31">
        <v>1</v>
      </c>
      <c r="T45" s="25">
        <v>24</v>
      </c>
      <c r="U45" s="25">
        <v>10</v>
      </c>
      <c r="V45" s="25">
        <v>10</v>
      </c>
      <c r="W45" s="26">
        <v>0</v>
      </c>
      <c r="X45" s="27"/>
    </row>
    <row r="46" spans="1:24" ht="150" customHeight="1" x14ac:dyDescent="0.25">
      <c r="A46" s="37">
        <v>43</v>
      </c>
      <c r="B46" s="21" t="s">
        <v>333</v>
      </c>
      <c r="C46" s="21" t="s">
        <v>334</v>
      </c>
      <c r="D46" s="21" t="s">
        <v>207</v>
      </c>
      <c r="E46" s="21" t="s">
        <v>148</v>
      </c>
      <c r="F46" s="21" t="s">
        <v>208</v>
      </c>
      <c r="G46" s="21" t="s">
        <v>209</v>
      </c>
      <c r="H46" s="22">
        <v>44704</v>
      </c>
      <c r="I46" s="22">
        <v>44719</v>
      </c>
      <c r="J46" s="21" t="s">
        <v>335</v>
      </c>
      <c r="K46" s="21" t="s">
        <v>44</v>
      </c>
      <c r="L46" s="21" t="s">
        <v>336</v>
      </c>
      <c r="M46" s="21" t="s">
        <v>305</v>
      </c>
      <c r="N46" s="21" t="s">
        <v>337</v>
      </c>
      <c r="O46" s="21" t="s">
        <v>70</v>
      </c>
      <c r="P46" s="21">
        <v>0</v>
      </c>
      <c r="Q46" s="21" t="s">
        <v>200</v>
      </c>
      <c r="R46" s="21" t="s">
        <v>338</v>
      </c>
      <c r="S46" s="31">
        <v>1</v>
      </c>
      <c r="T46" s="25">
        <v>210</v>
      </c>
      <c r="U46" s="25">
        <v>152</v>
      </c>
      <c r="V46" s="25">
        <v>0</v>
      </c>
      <c r="W46" s="26">
        <v>0</v>
      </c>
      <c r="X46" s="27"/>
    </row>
    <row r="47" spans="1:24" ht="150" customHeight="1" x14ac:dyDescent="0.25">
      <c r="A47" s="37">
        <v>44</v>
      </c>
      <c r="B47" s="25" t="s">
        <v>339</v>
      </c>
      <c r="C47" s="25" t="s">
        <v>340</v>
      </c>
      <c r="D47" s="25" t="s">
        <v>341</v>
      </c>
      <c r="E47" s="21" t="s">
        <v>40</v>
      </c>
      <c r="F47" s="25" t="s">
        <v>178</v>
      </c>
      <c r="G47" s="25" t="s">
        <v>342</v>
      </c>
      <c r="H47" s="38">
        <v>44713</v>
      </c>
      <c r="I47" s="38">
        <v>44926</v>
      </c>
      <c r="J47" s="25" t="s">
        <v>343</v>
      </c>
      <c r="K47" s="25" t="s">
        <v>44</v>
      </c>
      <c r="L47" s="25" t="s">
        <v>45</v>
      </c>
      <c r="M47" s="21" t="s">
        <v>45</v>
      </c>
      <c r="N47" s="25" t="s">
        <v>46</v>
      </c>
      <c r="O47" s="21" t="s">
        <v>47</v>
      </c>
      <c r="P47" s="25">
        <v>0</v>
      </c>
      <c r="Q47" s="25" t="s">
        <v>48</v>
      </c>
      <c r="R47" s="25" t="s">
        <v>344</v>
      </c>
      <c r="S47" s="24">
        <v>1</v>
      </c>
      <c r="T47" s="25">
        <v>51</v>
      </c>
      <c r="U47" s="25">
        <v>0</v>
      </c>
      <c r="V47" s="25">
        <v>0</v>
      </c>
      <c r="W47" s="26">
        <v>0</v>
      </c>
      <c r="X47" s="27"/>
    </row>
    <row r="48" spans="1:24" ht="150" customHeight="1" x14ac:dyDescent="0.25">
      <c r="A48" s="37">
        <v>45</v>
      </c>
      <c r="B48" s="21" t="s">
        <v>345</v>
      </c>
      <c r="C48" s="21" t="s">
        <v>346</v>
      </c>
      <c r="D48" s="21" t="s">
        <v>347</v>
      </c>
      <c r="E48" s="21" t="s">
        <v>53</v>
      </c>
      <c r="F48" s="21" t="s">
        <v>348</v>
      </c>
      <c r="G48" s="21" t="s">
        <v>349</v>
      </c>
      <c r="H48" s="22">
        <v>44833</v>
      </c>
      <c r="I48" s="22">
        <v>44836</v>
      </c>
      <c r="J48" s="21" t="s">
        <v>350</v>
      </c>
      <c r="K48" s="21" t="s">
        <v>57</v>
      </c>
      <c r="L48" s="21" t="s">
        <v>351</v>
      </c>
      <c r="M48" s="21" t="s">
        <v>33</v>
      </c>
      <c r="N48" s="21" t="s">
        <v>352</v>
      </c>
      <c r="O48" s="21" t="s">
        <v>35</v>
      </c>
      <c r="P48" s="21">
        <v>0</v>
      </c>
      <c r="Q48" s="21" t="s">
        <v>353</v>
      </c>
      <c r="R48" s="21" t="s">
        <v>354</v>
      </c>
      <c r="S48" s="31">
        <v>1</v>
      </c>
      <c r="T48" s="21">
        <v>238</v>
      </c>
      <c r="U48" s="25">
        <v>5</v>
      </c>
      <c r="V48" s="21">
        <v>5</v>
      </c>
      <c r="W48" s="26">
        <v>0</v>
      </c>
      <c r="X48" s="27"/>
    </row>
    <row r="49" spans="1:24" ht="150" customHeight="1" x14ac:dyDescent="0.25">
      <c r="A49" s="40">
        <v>46</v>
      </c>
      <c r="B49" s="41" t="s">
        <v>355</v>
      </c>
      <c r="C49" s="42" t="s">
        <v>356</v>
      </c>
      <c r="D49" s="42" t="s">
        <v>357</v>
      </c>
      <c r="E49" s="42" t="s">
        <v>158</v>
      </c>
      <c r="F49" s="42" t="s">
        <v>358</v>
      </c>
      <c r="G49" s="42" t="s">
        <v>359</v>
      </c>
      <c r="H49" s="43">
        <v>44876</v>
      </c>
      <c r="I49" s="43">
        <v>44912</v>
      </c>
      <c r="J49" s="42" t="s">
        <v>360</v>
      </c>
      <c r="K49" s="42" t="s">
        <v>32</v>
      </c>
      <c r="L49" s="42" t="s">
        <v>361</v>
      </c>
      <c r="M49" s="42" t="s">
        <v>33</v>
      </c>
      <c r="N49" s="42" t="s">
        <v>362</v>
      </c>
      <c r="O49" s="42" t="s">
        <v>35</v>
      </c>
      <c r="P49" s="42">
        <v>0</v>
      </c>
      <c r="Q49" s="42" t="s">
        <v>363</v>
      </c>
      <c r="R49" s="42" t="s">
        <v>364</v>
      </c>
      <c r="S49" s="44">
        <v>0</v>
      </c>
      <c r="T49" s="45">
        <v>0</v>
      </c>
      <c r="U49" s="45">
        <v>0</v>
      </c>
      <c r="V49" s="45">
        <v>0</v>
      </c>
      <c r="W49" s="46">
        <v>0</v>
      </c>
      <c r="X49" s="47" t="s">
        <v>61</v>
      </c>
    </row>
    <row r="50" spans="1:24" ht="150" customHeight="1" thickBot="1" x14ac:dyDescent="0.3"/>
    <row r="51" spans="1:24" ht="150" customHeight="1" thickBot="1" x14ac:dyDescent="0.3">
      <c r="S51" s="48">
        <f>SUM(S4:S49)/46</f>
        <v>0.75543478260869568</v>
      </c>
    </row>
  </sheetData>
  <mergeCells count="1">
    <mergeCell ref="A1:X1"/>
  </mergeCells>
  <pageMargins left="0.7" right="0.7" top="0.75" bottom="0.75" header="0.3" footer="0.3"/>
  <pageSetup scale="20" orientation="landscape"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consolidado</vt:lpstr>
      <vt:lpstr>'Reporte consolidado'!Área_de_impresión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Magnolia Andrea Garzon Perdomo</dc:creator>
  <cp:lastModifiedBy>Magnolia Andrea Garzon Perdomo</cp:lastModifiedBy>
  <dcterms:created xsi:type="dcterms:W3CDTF">2023-05-03T14:56:35Z</dcterms:created>
  <dcterms:modified xsi:type="dcterms:W3CDTF">2023-05-03T14:58:20Z</dcterms:modified>
</cp:coreProperties>
</file>