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luis\Downloads\"/>
    </mc:Choice>
  </mc:AlternateContent>
  <xr:revisionPtr revIDLastSave="0" documentId="8_{E4A14EAE-8F42-4BE4-89A8-9A5191AC91D8}" xr6:coauthVersionLast="47" xr6:coauthVersionMax="47" xr10:uidLastSave="{00000000-0000-0000-0000-000000000000}"/>
  <bookViews>
    <workbookView xWindow="-120" yWindow="-120" windowWidth="29040" windowHeight="15840" tabRatio="774" xr2:uid="{00000000-000D-0000-FFFF-FFFF00000000}"/>
  </bookViews>
  <sheets>
    <sheet name="Consolidado " sheetId="13" r:id="rId1"/>
    <sheet name="2021011000262" sheetId="12" state="hidden" r:id="rId2"/>
    <sheet name="2021011000250" sheetId="7" state="hidden" r:id="rId3"/>
    <sheet name="2021011000248" sheetId="5" state="hidden" r:id="rId4"/>
    <sheet name="2018011000214" sheetId="6" state="hidden" r:id="rId5"/>
    <sheet name="2018011000178" sheetId="10" state="hidden" r:id="rId6"/>
    <sheet name="2018011000022" sheetId="11" state="hidden" r:id="rId7"/>
  </sheets>
  <definedNames>
    <definedName name="_xlnm._FilterDatabase" localSheetId="6" hidden="1">'2018011000022'!$A$4:$E$38</definedName>
    <definedName name="_xlnm._FilterDatabase" localSheetId="5" hidden="1">'2018011000178'!$A$4:$E$37</definedName>
    <definedName name="_xlnm._FilterDatabase" localSheetId="4" hidden="1">'2018011000214'!$A$4:$E$36</definedName>
    <definedName name="_xlnm._FilterDatabase" localSheetId="3" hidden="1">'2021011000248'!$A$4:$E$39</definedName>
    <definedName name="_xlnm._FilterDatabase" localSheetId="2" hidden="1">'2021011000250'!$A$4:$E$38</definedName>
    <definedName name="_xlnm._FilterDatabase" localSheetId="1" hidden="1">'2021011000262'!$A$4:$E$37</definedName>
    <definedName name="_xlnm._FilterDatabase" localSheetId="0" hidden="1">'Consolidado '!$A$4:$I$39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" i="13" l="1"/>
  <c r="H37" i="13"/>
  <c r="H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39" i="13" s="1"/>
  <c r="E39" i="13"/>
  <c r="G39" i="13"/>
  <c r="D39" i="13"/>
  <c r="C39" i="13"/>
  <c r="F39" i="13" l="1"/>
  <c r="B39" i="13"/>
  <c r="I39" i="13" s="1"/>
  <c r="B36" i="6"/>
  <c r="G10" i="7"/>
  <c r="G9" i="7"/>
  <c r="G8" i="7"/>
  <c r="G7" i="7"/>
  <c r="G6" i="7"/>
  <c r="G5" i="7"/>
  <c r="G4" i="7"/>
  <c r="G4" i="12"/>
  <c r="G8" i="6"/>
  <c r="G9" i="6"/>
  <c r="G7" i="5"/>
  <c r="G7" i="6"/>
  <c r="G12" i="5"/>
  <c r="G11" i="5"/>
  <c r="G5" i="6"/>
  <c r="G10" i="5"/>
  <c r="G9" i="5"/>
  <c r="G8" i="5"/>
  <c r="G6" i="5"/>
  <c r="B39" i="5"/>
  <c r="G11" i="11"/>
  <c r="G7" i="11"/>
  <c r="G6" i="11"/>
  <c r="G10" i="11"/>
  <c r="G9" i="11"/>
  <c r="G8" i="11"/>
  <c r="G5" i="11"/>
  <c r="B38" i="11"/>
  <c r="B39" i="7"/>
  <c r="B37" i="12"/>
  <c r="G8" i="12"/>
  <c r="B37" i="10"/>
  <c r="G8" i="10"/>
  <c r="G5" i="10"/>
  <c r="G4" i="10"/>
  <c r="G11" i="10" s="1"/>
  <c r="K8" i="13" l="1"/>
  <c r="G13" i="5"/>
  <c r="G11" i="6"/>
  <c r="K4" i="13"/>
  <c r="G11" i="12"/>
  <c r="K5" i="13"/>
  <c r="K6" i="13"/>
  <c r="K7" i="13"/>
  <c r="K9" i="13"/>
  <c r="K10" i="13"/>
  <c r="G11" i="7"/>
  <c r="G12" i="11"/>
  <c r="K11" i="13" l="1"/>
</calcChain>
</file>

<file path=xl/sharedStrings.xml><?xml version="1.0" encoding="utf-8"?>
<sst xmlns="http://schemas.openxmlformats.org/spreadsheetml/2006/main" count="572" uniqueCount="110">
  <si>
    <t>Modelo de Regionalización
Consolidado vigencia 2023</t>
  </si>
  <si>
    <t>Nombre de los proyectos de inversión regionalizados para la vigencia 2023</t>
  </si>
  <si>
    <t>Departamento</t>
  </si>
  <si>
    <t xml:space="preserve">Desarrollo al deporte olímpico, paralimpico de posicionamiento
</t>
  </si>
  <si>
    <t xml:space="preserve">Fortalecimiento del deporte y la educación física de los niños, niñas y adolescentes en etapa escolar  Nacional.
</t>
  </si>
  <si>
    <t xml:space="preserve">Fortalecimiento fomento y promoción de practica deportiva
</t>
  </si>
  <si>
    <t xml:space="preserve">Apoyo a la organización de eventos deportivos
</t>
  </si>
  <si>
    <t xml:space="preserve">Apoyo a la infraestructura de alta competencia a nivel nacional
 </t>
  </si>
  <si>
    <t xml:space="preserve">Apoyo a la infraestructura deportiva, recreativa y actividad física
</t>
  </si>
  <si>
    <t>Total por departamento</t>
  </si>
  <si>
    <t xml:space="preserve">Regionalización  </t>
  </si>
  <si>
    <t>Por regionalizar</t>
  </si>
  <si>
    <t xml:space="preserve">POR REGIONALIZAR </t>
  </si>
  <si>
    <t xml:space="preserve">Por regionalizar </t>
  </si>
  <si>
    <t>Eje cafetero</t>
  </si>
  <si>
    <t>AMAZONAS</t>
  </si>
  <si>
    <t>centro sur</t>
  </si>
  <si>
    <t>LLano</t>
  </si>
  <si>
    <t>ANTIOQUIA</t>
  </si>
  <si>
    <t xml:space="preserve">Caribe </t>
  </si>
  <si>
    <t>ARAUCA</t>
  </si>
  <si>
    <t>llano</t>
  </si>
  <si>
    <t>Centro oriente</t>
  </si>
  <si>
    <t>ATLANTICO</t>
  </si>
  <si>
    <t>caribe</t>
  </si>
  <si>
    <t>Pacifico</t>
  </si>
  <si>
    <t>BOGOTA</t>
  </si>
  <si>
    <t>centro oriente</t>
  </si>
  <si>
    <t>Centro sur</t>
  </si>
  <si>
    <t>BOLIVAR</t>
  </si>
  <si>
    <t>Total</t>
  </si>
  <si>
    <t>BOYACA</t>
  </si>
  <si>
    <t>CALDAS</t>
  </si>
  <si>
    <t>CAQUETA</t>
  </si>
  <si>
    <t>CASANARE</t>
  </si>
  <si>
    <t>CAUCA</t>
  </si>
  <si>
    <t>pacifico</t>
  </si>
  <si>
    <t>CESAR</t>
  </si>
  <si>
    <t>CHOCO</t>
  </si>
  <si>
    <t>CORDOBA</t>
  </si>
  <si>
    <t>CUNDINAMARC A</t>
  </si>
  <si>
    <t>GUAINIA</t>
  </si>
  <si>
    <t>GUAJIRA</t>
  </si>
  <si>
    <t>GUAVIARE</t>
  </si>
  <si>
    <t>HUILA</t>
  </si>
  <si>
    <t>MAGDALENA</t>
  </si>
  <si>
    <t>META</t>
  </si>
  <si>
    <t>NARIÑO</t>
  </si>
  <si>
    <t>NORTE DE SANTANDER</t>
  </si>
  <si>
    <t>PUTUMAYO</t>
  </si>
  <si>
    <t>QUINDIO</t>
  </si>
  <si>
    <t>RISARALDA</t>
  </si>
  <si>
    <t>SAN ANDRES Y PROVIDENCIA</t>
  </si>
  <si>
    <t>SANTANDER</t>
  </si>
  <si>
    <t>SUCRE</t>
  </si>
  <si>
    <t>TOLIMA</t>
  </si>
  <si>
    <t>VALLE</t>
  </si>
  <si>
    <t>VAUPES</t>
  </si>
  <si>
    <t>VICHADA</t>
  </si>
  <si>
    <t xml:space="preserve">llano </t>
  </si>
  <si>
    <t>Totales</t>
  </si>
  <si>
    <t>Modelo de Regionalizacion 2021011000262 Desarrollo al deporte olímpico, paralimpico de posicionamiento</t>
  </si>
  <si>
    <r>
      <rPr>
        <b/>
        <sz val="9"/>
        <rFont val="Arial"/>
        <family val="2"/>
      </rPr>
      <t xml:space="preserve">FICHA EBI
SISTEMA UNIFICADO DE INVERSIONES Y FINANZAS PUBLICAS  -  SUIFP
</t>
    </r>
    <r>
      <rPr>
        <b/>
        <sz val="8"/>
        <rFont val="Arial"/>
        <family val="2"/>
      </rPr>
      <t>Código Bpin:</t>
    </r>
    <r>
      <rPr>
        <sz val="8"/>
        <rFont val="Arial"/>
        <family val="2"/>
      </rPr>
      <t xml:space="preserve">                         </t>
    </r>
    <r>
      <rPr>
        <sz val="7"/>
        <rFont val="Arial"/>
        <family val="2"/>
      </rPr>
      <t xml:space="preserve">2018011000022
</t>
    </r>
    <r>
      <rPr>
        <b/>
        <sz val="8"/>
        <rFont val="Arial"/>
        <family val="2"/>
      </rPr>
      <t xml:space="preserve">Nombre del Proyecto:       </t>
    </r>
    <r>
      <rPr>
        <vertAlign val="superscript"/>
        <sz val="7"/>
        <rFont val="Arial"/>
        <family val="2"/>
      </rPr>
      <t xml:space="preserve">APOYO A LA INFRAESTRUCTURA DEPORTIVA, RECREATIVA Y DE LA ACTIVIDAD FÍSICA A NIVEL
</t>
    </r>
    <r>
      <rPr>
        <sz val="7"/>
        <rFont val="Arial"/>
        <family val="2"/>
      </rPr>
      <t>NACIONAL</t>
    </r>
  </si>
  <si>
    <t>Vigente 2023</t>
  </si>
  <si>
    <t>Nación</t>
  </si>
  <si>
    <t>Propios</t>
  </si>
  <si>
    <t>Otras Fuentes</t>
  </si>
  <si>
    <t xml:space="preserve">Regionalizacion  </t>
  </si>
  <si>
    <t>Modelo de Regionalizacion 2021011000250 Fortalecimiento del deporte y la educación física de los niños, adolescentes</t>
  </si>
  <si>
    <t>Modelo de Regionalizacion 2021011000248 Fortalecimiento fomento y promoción de practica deportiva</t>
  </si>
  <si>
    <r>
      <rPr>
        <b/>
        <sz val="9"/>
        <rFont val="Arial"/>
        <family val="2"/>
      </rPr>
      <t xml:space="preserve">FICHA EBI
</t>
    </r>
    <r>
      <rPr>
        <b/>
        <sz val="9"/>
        <rFont val="Arial"/>
        <family val="2"/>
      </rPr>
      <t xml:space="preserve">SISTEMA UNIFICADO DE INVERSIONES Y FINANZAS PUBLICAS  -  SUIFP
</t>
    </r>
    <r>
      <rPr>
        <b/>
        <sz val="8"/>
        <rFont val="Arial"/>
        <family val="2"/>
      </rPr>
      <t>Código Bpin:</t>
    </r>
    <r>
      <rPr>
        <sz val="8"/>
        <rFont val="Times New Roman"/>
        <family val="1"/>
      </rPr>
      <t xml:space="preserve">                         </t>
    </r>
    <r>
      <rPr>
        <sz val="7"/>
        <rFont val="Arial MT"/>
        <family val="2"/>
      </rPr>
      <t xml:space="preserve">2018011000022
</t>
    </r>
    <r>
      <rPr>
        <b/>
        <sz val="8"/>
        <rFont val="Arial"/>
        <family val="2"/>
      </rPr>
      <t xml:space="preserve">Nombre del Proyecto:       </t>
    </r>
    <r>
      <rPr>
        <vertAlign val="superscript"/>
        <sz val="7"/>
        <rFont val="Arial MT"/>
        <family val="2"/>
      </rPr>
      <t xml:space="preserve">APOYO A LA INFRAESTRUCTURA DEPORTIVA, RECREATIVA Y DE LA ACTIVIDAD FÍSICA A NIVEL
</t>
    </r>
    <r>
      <rPr>
        <sz val="7"/>
        <rFont val="Arial MT"/>
        <family val="2"/>
      </rPr>
      <t>NACIONAL</t>
    </r>
  </si>
  <si>
    <r>
      <rPr>
        <b/>
        <sz val="7"/>
        <rFont val="Arial"/>
        <family val="2"/>
      </rPr>
      <t>Departamento</t>
    </r>
  </si>
  <si>
    <r>
      <rPr>
        <b/>
        <sz val="7"/>
        <rFont val="Arial"/>
        <family val="2"/>
      </rPr>
      <t>Nación</t>
    </r>
  </si>
  <si>
    <r>
      <rPr>
        <b/>
        <sz val="7"/>
        <rFont val="Arial"/>
        <family val="2"/>
      </rPr>
      <t>Propios</t>
    </r>
  </si>
  <si>
    <r>
      <rPr>
        <b/>
        <sz val="7"/>
        <rFont val="Arial"/>
        <family val="2"/>
      </rPr>
      <t>Otras Fuentes</t>
    </r>
  </si>
  <si>
    <r>
      <rPr>
        <sz val="7"/>
        <rFont val="Arial MT"/>
        <family val="2"/>
      </rPr>
      <t>ANTIOQUIA</t>
    </r>
  </si>
  <si>
    <r>
      <rPr>
        <sz val="7"/>
        <rFont val="Arial MT"/>
        <family val="2"/>
      </rPr>
      <t>ARAUCA</t>
    </r>
  </si>
  <si>
    <r>
      <rPr>
        <sz val="7"/>
        <rFont val="Arial MT"/>
        <family val="2"/>
      </rPr>
      <t>ATLANTICO</t>
    </r>
  </si>
  <si>
    <r>
      <rPr>
        <sz val="7"/>
        <rFont val="Arial MT"/>
        <family val="2"/>
      </rPr>
      <t>BOGOTA</t>
    </r>
  </si>
  <si>
    <r>
      <rPr>
        <sz val="7"/>
        <rFont val="Arial MT"/>
        <family val="2"/>
      </rPr>
      <t>BOLIVAR</t>
    </r>
  </si>
  <si>
    <r>
      <rPr>
        <sz val="7"/>
        <rFont val="Arial MT"/>
        <family val="2"/>
      </rPr>
      <t>BOYACA</t>
    </r>
  </si>
  <si>
    <r>
      <rPr>
        <sz val="7"/>
        <rFont val="Arial MT"/>
        <family val="2"/>
      </rPr>
      <t>CALDAS</t>
    </r>
  </si>
  <si>
    <r>
      <rPr>
        <sz val="7"/>
        <rFont val="Arial MT"/>
        <family val="2"/>
      </rPr>
      <t>CAQUETA</t>
    </r>
  </si>
  <si>
    <r>
      <rPr>
        <sz val="7"/>
        <rFont val="Arial MT"/>
        <family val="2"/>
      </rPr>
      <t>CASANARE</t>
    </r>
  </si>
  <si>
    <r>
      <rPr>
        <sz val="7"/>
        <rFont val="Arial MT"/>
        <family val="2"/>
      </rPr>
      <t>CAUCA</t>
    </r>
  </si>
  <si>
    <r>
      <rPr>
        <sz val="7"/>
        <rFont val="Arial MT"/>
        <family val="2"/>
      </rPr>
      <t>CESAR</t>
    </r>
  </si>
  <si>
    <r>
      <rPr>
        <sz val="7"/>
        <rFont val="Arial MT"/>
        <family val="2"/>
      </rPr>
      <t>CHOCO</t>
    </r>
  </si>
  <si>
    <r>
      <rPr>
        <sz val="7"/>
        <rFont val="Arial MT"/>
        <family val="2"/>
      </rPr>
      <t>CORDOBA</t>
    </r>
  </si>
  <si>
    <r>
      <rPr>
        <sz val="7"/>
        <rFont val="Arial MT"/>
        <family val="2"/>
      </rPr>
      <t>CUNDINAMARC A</t>
    </r>
  </si>
  <si>
    <r>
      <rPr>
        <sz val="7"/>
        <rFont val="Arial MT"/>
        <family val="2"/>
      </rPr>
      <t>GUAINIA</t>
    </r>
  </si>
  <si>
    <r>
      <rPr>
        <sz val="7"/>
        <rFont val="Arial MT"/>
        <family val="2"/>
      </rPr>
      <t>GUAJIRA</t>
    </r>
  </si>
  <si>
    <r>
      <rPr>
        <sz val="7"/>
        <rFont val="Arial MT"/>
        <family val="2"/>
      </rPr>
      <t>GUAVIARE</t>
    </r>
  </si>
  <si>
    <r>
      <rPr>
        <sz val="7"/>
        <rFont val="Arial MT"/>
        <family val="2"/>
      </rPr>
      <t>HUILA</t>
    </r>
  </si>
  <si>
    <r>
      <rPr>
        <sz val="7"/>
        <rFont val="Arial MT"/>
        <family val="2"/>
      </rPr>
      <t>MAGDALENA</t>
    </r>
  </si>
  <si>
    <r>
      <rPr>
        <sz val="7"/>
        <rFont val="Arial MT"/>
        <family val="2"/>
      </rPr>
      <t>META</t>
    </r>
  </si>
  <si>
    <r>
      <rPr>
        <sz val="7"/>
        <rFont val="Arial MT"/>
        <family val="2"/>
      </rPr>
      <t>NARIÑO</t>
    </r>
  </si>
  <si>
    <r>
      <rPr>
        <sz val="7"/>
        <rFont val="Arial MT"/>
        <family val="2"/>
      </rPr>
      <t>NORTE DE SANTANDER</t>
    </r>
  </si>
  <si>
    <r>
      <rPr>
        <sz val="7"/>
        <rFont val="Arial MT"/>
        <family val="2"/>
      </rPr>
      <t>QUINDIO</t>
    </r>
  </si>
  <si>
    <r>
      <rPr>
        <sz val="7"/>
        <rFont val="Arial MT"/>
        <family val="2"/>
      </rPr>
      <t>RISARALDA</t>
    </r>
  </si>
  <si>
    <r>
      <rPr>
        <sz val="7"/>
        <rFont val="Arial MT"/>
        <family val="2"/>
      </rPr>
      <t>SAN ANDRES Y PROVIDENCIA</t>
    </r>
  </si>
  <si>
    <r>
      <rPr>
        <sz val="7"/>
        <rFont val="Arial MT"/>
        <family val="2"/>
      </rPr>
      <t>SANTANDER</t>
    </r>
  </si>
  <si>
    <r>
      <rPr>
        <sz val="7"/>
        <rFont val="Arial MT"/>
        <family val="2"/>
      </rPr>
      <t>SUCRE</t>
    </r>
  </si>
  <si>
    <r>
      <rPr>
        <sz val="7"/>
        <rFont val="Arial MT"/>
        <family val="2"/>
      </rPr>
      <t>TOLIMA</t>
    </r>
  </si>
  <si>
    <r>
      <rPr>
        <sz val="7"/>
        <rFont val="Arial MT"/>
        <family val="2"/>
      </rPr>
      <t>VALLE</t>
    </r>
  </si>
  <si>
    <r>
      <rPr>
        <sz val="7"/>
        <rFont val="Arial MT"/>
        <family val="2"/>
      </rPr>
      <t>VAUPES</t>
    </r>
  </si>
  <si>
    <r>
      <rPr>
        <sz val="7"/>
        <rFont val="Arial MT"/>
        <family val="2"/>
      </rPr>
      <t>VICHADA</t>
    </r>
  </si>
  <si>
    <t>Modelo de Regionalizacion 2018011000214  Apoyo a la organización de eventos deportivos</t>
  </si>
  <si>
    <t>BARRANQUILLA ATLANTICO</t>
  </si>
  <si>
    <t>Modelo de Regionalizacion 2018011000178 Apoyo a la infraestructura de alta competencia a nivel nacional</t>
  </si>
  <si>
    <t>Modelo de Regionalizacion 2018011000022 Apoyo a la infraestructura deportiva, recreativa y actividad física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</si>
</sst>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8"/>
      <name val="Times New Roman"/>
      <family val="1"/>
    </font>
    <font>
      <sz val="7"/>
      <name val="Arial MT"/>
      <family val="2"/>
    </font>
    <font>
      <vertAlign val="superscript"/>
      <sz val="7"/>
      <name val="Arial MT"/>
      <family val="2"/>
    </font>
    <font>
      <b/>
      <sz val="8"/>
      <name val="Arial"/>
    </font>
    <font>
      <b/>
      <sz val="7"/>
      <name val="Arial"/>
    </font>
    <font>
      <b/>
      <sz val="7"/>
      <name val="Arial"/>
      <family val="2"/>
    </font>
    <font>
      <sz val="7"/>
      <name val="Arial MT"/>
    </font>
    <font>
      <sz val="5"/>
      <color rgb="FF000000"/>
      <name val="Arial MT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 MT"/>
    </font>
    <font>
      <b/>
      <sz val="11"/>
      <color theme="1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7"/>
      <name val="Arial"/>
      <family val="2"/>
    </font>
    <font>
      <vertAlign val="superscript"/>
      <sz val="7"/>
      <name val="Arial"/>
      <family val="2"/>
    </font>
    <font>
      <sz val="5"/>
      <color rgb="FF000000"/>
      <name val="Arial"/>
      <family val="2"/>
    </font>
    <font>
      <sz val="10"/>
      <name val="Arial"/>
      <family val="2"/>
    </font>
    <font>
      <sz val="5"/>
      <color rgb="FF000000"/>
      <name val="Arial MT"/>
    </font>
    <font>
      <sz val="5"/>
      <name val="Arial MT"/>
    </font>
    <font>
      <sz val="11"/>
      <name val="Calibri"/>
      <family val="2"/>
      <scheme val="minor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 MT"/>
      <family val="2"/>
    </font>
    <font>
      <sz val="9"/>
      <color rgb="FF000000"/>
      <name val="Arial MT"/>
    </font>
    <font>
      <sz val="9"/>
      <name val="Arial MT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FC4DE"/>
      </left>
      <right/>
      <top style="thin">
        <color rgb="FFAFC4DE"/>
      </top>
      <bottom style="thin">
        <color rgb="FFAFC4DE"/>
      </bottom>
      <diagonal/>
    </border>
    <border>
      <left/>
      <right/>
      <top style="thin">
        <color rgb="FFAFC4DE"/>
      </top>
      <bottom style="thin">
        <color rgb="FFAFC4DE"/>
      </bottom>
      <diagonal/>
    </border>
    <border>
      <left/>
      <right style="thin">
        <color rgb="FFAFC4DE"/>
      </right>
      <top style="thin">
        <color rgb="FFAFC4DE"/>
      </top>
      <bottom style="thin">
        <color rgb="FFAFC4DE"/>
      </bottom>
      <diagonal/>
    </border>
    <border>
      <left style="thin">
        <color rgb="FFAFC4DE"/>
      </left>
      <right style="thin">
        <color rgb="FFAFC4DE"/>
      </right>
      <top style="thin">
        <color rgb="FFAFC4DE"/>
      </top>
      <bottom style="thin">
        <color rgb="FFAFC4DE"/>
      </bottom>
      <diagonal/>
    </border>
    <border>
      <left/>
      <right style="thin">
        <color rgb="FFAFC4DE"/>
      </right>
      <top style="thin">
        <color rgb="FFAFC4DE"/>
      </top>
      <bottom/>
      <diagonal/>
    </border>
    <border>
      <left style="thin">
        <color rgb="FFAFC4DE"/>
      </left>
      <right/>
      <top style="thin">
        <color rgb="FFAFC4DE"/>
      </top>
      <bottom/>
      <diagonal/>
    </border>
    <border>
      <left/>
      <right/>
      <top style="thin">
        <color rgb="FFAFC4DE"/>
      </top>
      <bottom/>
      <diagonal/>
    </border>
    <border>
      <left style="thin">
        <color rgb="FFAFC4DE"/>
      </left>
      <right style="thin">
        <color rgb="FFAFC4DE"/>
      </right>
      <top/>
      <bottom style="thin">
        <color rgb="FFAFC4DE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AFC4DE"/>
      </left>
      <right/>
      <top/>
      <bottom style="thin">
        <color rgb="FFAFC4DE"/>
      </bottom>
      <diagonal/>
    </border>
    <border>
      <left/>
      <right/>
      <top/>
      <bottom style="thin">
        <color indexed="64"/>
      </bottom>
      <diagonal/>
    </border>
    <border>
      <left style="thin">
        <color rgb="FFAFC4DE"/>
      </left>
      <right/>
      <top/>
      <bottom/>
      <diagonal/>
    </border>
  </borders>
  <cellStyleXfs count="1">
    <xf numFmtId="0" fontId="0" fillId="0" borderId="0"/>
  </cellStyleXfs>
  <cellXfs count="228">
    <xf numFmtId="0" fontId="0" fillId="0" borderId="0" xfId="0"/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 indent="2"/>
    </xf>
    <xf numFmtId="0" fontId="9" fillId="3" borderId="5" xfId="0" applyFont="1" applyFill="1" applyBorder="1" applyAlignment="1">
      <alignment horizontal="left" vertical="top" wrapText="1"/>
    </xf>
    <xf numFmtId="4" fontId="10" fillId="3" borderId="5" xfId="0" applyNumberFormat="1" applyFont="1" applyFill="1" applyBorder="1" applyAlignment="1">
      <alignment horizontal="right" vertical="top" shrinkToFit="1"/>
    </xf>
    <xf numFmtId="2" fontId="10" fillId="3" borderId="5" xfId="0" applyNumberFormat="1" applyFont="1" applyFill="1" applyBorder="1" applyAlignment="1">
      <alignment horizontal="right" vertical="top" shrinkToFit="1"/>
    </xf>
    <xf numFmtId="0" fontId="9" fillId="3" borderId="9" xfId="0" applyFont="1" applyFill="1" applyBorder="1" applyAlignment="1">
      <alignment horizontal="left" vertical="top" wrapText="1"/>
    </xf>
    <xf numFmtId="0" fontId="9" fillId="4" borderId="5" xfId="0" applyFont="1" applyFill="1" applyBorder="1" applyAlignment="1">
      <alignment horizontal="left" vertical="top" wrapText="1"/>
    </xf>
    <xf numFmtId="4" fontId="10" fillId="4" borderId="5" xfId="0" applyNumberFormat="1" applyFont="1" applyFill="1" applyBorder="1" applyAlignment="1">
      <alignment horizontal="right" vertical="top" shrinkToFit="1"/>
    </xf>
    <xf numFmtId="2" fontId="10" fillId="4" borderId="5" xfId="0" applyNumberFormat="1" applyFont="1" applyFill="1" applyBorder="1" applyAlignment="1">
      <alignment horizontal="right" vertical="top" shrinkToFit="1"/>
    </xf>
    <xf numFmtId="0" fontId="9" fillId="4" borderId="9" xfId="0" applyFont="1" applyFill="1" applyBorder="1" applyAlignment="1">
      <alignment horizontal="left" vertical="top" wrapText="1"/>
    </xf>
    <xf numFmtId="0" fontId="9" fillId="5" borderId="5" xfId="0" applyFont="1" applyFill="1" applyBorder="1" applyAlignment="1">
      <alignment horizontal="left" vertical="top" wrapText="1"/>
    </xf>
    <xf numFmtId="4" fontId="10" fillId="5" borderId="5" xfId="0" applyNumberFormat="1" applyFont="1" applyFill="1" applyBorder="1" applyAlignment="1">
      <alignment horizontal="right" vertical="top" shrinkToFit="1"/>
    </xf>
    <xf numFmtId="2" fontId="10" fillId="5" borderId="5" xfId="0" applyNumberFormat="1" applyFont="1" applyFill="1" applyBorder="1" applyAlignment="1">
      <alignment horizontal="right" vertical="top" shrinkToFit="1"/>
    </xf>
    <xf numFmtId="0" fontId="9" fillId="5" borderId="9" xfId="0" applyFont="1" applyFill="1" applyBorder="1" applyAlignment="1">
      <alignment horizontal="left" vertical="top" wrapText="1"/>
    </xf>
    <xf numFmtId="0" fontId="0" fillId="5" borderId="0" xfId="0" applyFill="1"/>
    <xf numFmtId="4" fontId="0" fillId="5" borderId="0" xfId="0" applyNumberFormat="1" applyFill="1"/>
    <xf numFmtId="0" fontId="9" fillId="6" borderId="5" xfId="0" applyFont="1" applyFill="1" applyBorder="1" applyAlignment="1">
      <alignment horizontal="left" vertical="top" wrapText="1"/>
    </xf>
    <xf numFmtId="4" fontId="10" fillId="6" borderId="5" xfId="0" applyNumberFormat="1" applyFont="1" applyFill="1" applyBorder="1" applyAlignment="1">
      <alignment horizontal="right" vertical="top" shrinkToFit="1"/>
    </xf>
    <xf numFmtId="2" fontId="10" fillId="6" borderId="5" xfId="0" applyNumberFormat="1" applyFont="1" applyFill="1" applyBorder="1" applyAlignment="1">
      <alignment horizontal="right" vertical="top" shrinkToFit="1"/>
    </xf>
    <xf numFmtId="0" fontId="9" fillId="6" borderId="9" xfId="0" applyFont="1" applyFill="1" applyBorder="1" applyAlignment="1">
      <alignment horizontal="left" vertical="top" wrapText="1"/>
    </xf>
    <xf numFmtId="0" fontId="9" fillId="7" borderId="5" xfId="0" applyFont="1" applyFill="1" applyBorder="1" applyAlignment="1">
      <alignment horizontal="left" vertical="top" wrapText="1"/>
    </xf>
    <xf numFmtId="4" fontId="10" fillId="7" borderId="5" xfId="0" applyNumberFormat="1" applyFont="1" applyFill="1" applyBorder="1" applyAlignment="1">
      <alignment horizontal="right" vertical="top" shrinkToFit="1"/>
    </xf>
    <xf numFmtId="2" fontId="10" fillId="7" borderId="5" xfId="0" applyNumberFormat="1" applyFont="1" applyFill="1" applyBorder="1" applyAlignment="1">
      <alignment horizontal="right" vertical="top" shrinkToFit="1"/>
    </xf>
    <xf numFmtId="0" fontId="9" fillId="7" borderId="9" xfId="0" applyFont="1" applyFill="1" applyBorder="1" applyAlignment="1">
      <alignment horizontal="left" vertical="top" wrapText="1"/>
    </xf>
    <xf numFmtId="0" fontId="0" fillId="7" borderId="0" xfId="0" applyFill="1"/>
    <xf numFmtId="4" fontId="0" fillId="7" borderId="0" xfId="0" applyNumberFormat="1" applyFill="1"/>
    <xf numFmtId="0" fontId="0" fillId="6" borderId="0" xfId="0" applyFill="1"/>
    <xf numFmtId="4" fontId="0" fillId="6" borderId="0" xfId="0" applyNumberFormat="1" applyFill="1"/>
    <xf numFmtId="0" fontId="9" fillId="8" borderId="9" xfId="0" applyFont="1" applyFill="1" applyBorder="1" applyAlignment="1">
      <alignment horizontal="left" vertical="top" wrapText="1"/>
    </xf>
    <xf numFmtId="4" fontId="10" fillId="8" borderId="9" xfId="0" applyNumberFormat="1" applyFont="1" applyFill="1" applyBorder="1" applyAlignment="1">
      <alignment horizontal="right" vertical="top" shrinkToFit="1"/>
    </xf>
    <xf numFmtId="2" fontId="10" fillId="8" borderId="9" xfId="0" applyNumberFormat="1" applyFont="1" applyFill="1" applyBorder="1" applyAlignment="1">
      <alignment horizontal="right" vertical="top" shrinkToFit="1"/>
    </xf>
    <xf numFmtId="0" fontId="9" fillId="8" borderId="5" xfId="0" applyFont="1" applyFill="1" applyBorder="1" applyAlignment="1">
      <alignment horizontal="left" vertical="top" wrapText="1"/>
    </xf>
    <xf numFmtId="4" fontId="10" fillId="8" borderId="5" xfId="0" applyNumberFormat="1" applyFont="1" applyFill="1" applyBorder="1" applyAlignment="1">
      <alignment horizontal="right" vertical="top" shrinkToFit="1"/>
    </xf>
    <xf numFmtId="2" fontId="10" fillId="8" borderId="5" xfId="0" applyNumberFormat="1" applyFont="1" applyFill="1" applyBorder="1" applyAlignment="1">
      <alignment horizontal="right" vertical="top" shrinkToFit="1"/>
    </xf>
    <xf numFmtId="0" fontId="0" fillId="8" borderId="5" xfId="0" applyFill="1" applyBorder="1" applyAlignment="1">
      <alignment horizontal="left" vertical="center" wrapText="1"/>
    </xf>
    <xf numFmtId="0" fontId="0" fillId="8" borderId="0" xfId="0" applyFill="1"/>
    <xf numFmtId="4" fontId="0" fillId="8" borderId="0" xfId="0" applyNumberFormat="1" applyFill="1"/>
    <xf numFmtId="0" fontId="0" fillId="3" borderId="5" xfId="0" applyFill="1" applyBorder="1" applyAlignment="1">
      <alignment horizontal="left" vertical="center" wrapText="1"/>
    </xf>
    <xf numFmtId="4" fontId="0" fillId="3" borderId="0" xfId="0" applyNumberFormat="1" applyFill="1"/>
    <xf numFmtId="4" fontId="0" fillId="4" borderId="0" xfId="0" applyNumberFormat="1" applyFill="1"/>
    <xf numFmtId="0" fontId="0" fillId="3" borderId="0" xfId="0" applyFill="1"/>
    <xf numFmtId="0" fontId="0" fillId="4" borderId="0" xfId="0" applyFill="1"/>
    <xf numFmtId="0" fontId="11" fillId="0" borderId="5" xfId="0" applyFont="1" applyBorder="1" applyAlignment="1">
      <alignment horizontal="center" vertical="top" wrapText="1"/>
    </xf>
    <xf numFmtId="4" fontId="12" fillId="0" borderId="5" xfId="0" applyNumberFormat="1" applyFont="1" applyBorder="1" applyAlignment="1">
      <alignment horizontal="right" vertical="top" shrinkToFit="1"/>
    </xf>
    <xf numFmtId="2" fontId="12" fillId="0" borderId="5" xfId="0" applyNumberFormat="1" applyFont="1" applyBorder="1" applyAlignment="1">
      <alignment horizontal="right" vertical="top" shrinkToFit="1"/>
    </xf>
    <xf numFmtId="0" fontId="13" fillId="0" borderId="9" xfId="0" applyFont="1" applyBorder="1" applyAlignment="1">
      <alignment horizontal="left" vertical="top" wrapText="1"/>
    </xf>
    <xf numFmtId="0" fontId="9" fillId="9" borderId="9" xfId="0" applyFont="1" applyFill="1" applyBorder="1" applyAlignment="1">
      <alignment horizontal="left" vertical="top" wrapText="1"/>
    </xf>
    <xf numFmtId="0" fontId="16" fillId="0" borderId="0" xfId="0" applyFont="1"/>
    <xf numFmtId="0" fontId="16" fillId="0" borderId="0" xfId="0" applyFont="1" applyAlignment="1">
      <alignment horizontal="left" vertical="top"/>
    </xf>
    <xf numFmtId="0" fontId="16" fillId="0" borderId="6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 indent="2"/>
    </xf>
    <xf numFmtId="0" fontId="8" fillId="2" borderId="10" xfId="0" applyFont="1" applyFill="1" applyBorder="1" applyAlignment="1">
      <alignment horizontal="left" vertical="top" wrapText="1"/>
    </xf>
    <xf numFmtId="0" fontId="16" fillId="9" borderId="1" xfId="0" applyFont="1" applyFill="1" applyBorder="1" applyAlignment="1">
      <alignment horizontal="left" vertical="top"/>
    </xf>
    <xf numFmtId="4" fontId="16" fillId="9" borderId="1" xfId="0" applyNumberFormat="1" applyFont="1" applyFill="1" applyBorder="1" applyAlignment="1">
      <alignment horizontal="right" vertical="top"/>
    </xf>
    <xf numFmtId="0" fontId="19" fillId="9" borderId="5" xfId="0" applyFont="1" applyFill="1" applyBorder="1" applyAlignment="1">
      <alignment horizontal="left" vertical="top" wrapText="1"/>
    </xf>
    <xf numFmtId="4" fontId="21" fillId="9" borderId="5" xfId="0" applyNumberFormat="1" applyFont="1" applyFill="1" applyBorder="1" applyAlignment="1">
      <alignment horizontal="right" vertical="top" shrinkToFit="1"/>
    </xf>
    <xf numFmtId="2" fontId="21" fillId="9" borderId="5" xfId="0" applyNumberFormat="1" applyFont="1" applyFill="1" applyBorder="1" applyAlignment="1">
      <alignment horizontal="right" vertical="top" shrinkToFit="1"/>
    </xf>
    <xf numFmtId="0" fontId="19" fillId="9" borderId="11" xfId="0" applyFont="1" applyFill="1" applyBorder="1" applyAlignment="1">
      <alignment horizontal="left" vertical="top" wrapText="1"/>
    </xf>
    <xf numFmtId="0" fontId="16" fillId="8" borderId="1" xfId="0" applyFont="1" applyFill="1" applyBorder="1"/>
    <xf numFmtId="4" fontId="16" fillId="8" borderId="1" xfId="0" applyNumberFormat="1" applyFont="1" applyFill="1" applyBorder="1"/>
    <xf numFmtId="0" fontId="19" fillId="8" borderId="9" xfId="0" applyFont="1" applyFill="1" applyBorder="1" applyAlignment="1">
      <alignment horizontal="left" vertical="top" wrapText="1"/>
    </xf>
    <xf numFmtId="4" fontId="21" fillId="8" borderId="9" xfId="0" applyNumberFormat="1" applyFont="1" applyFill="1" applyBorder="1" applyAlignment="1">
      <alignment horizontal="right" vertical="top" shrinkToFit="1"/>
    </xf>
    <xf numFmtId="2" fontId="21" fillId="8" borderId="9" xfId="0" applyNumberFormat="1" applyFont="1" applyFill="1" applyBorder="1" applyAlignment="1">
      <alignment horizontal="right" vertical="top" shrinkToFit="1"/>
    </xf>
    <xf numFmtId="0" fontId="19" fillId="8" borderId="11" xfId="0" applyFont="1" applyFill="1" applyBorder="1" applyAlignment="1">
      <alignment horizontal="left" vertical="top" wrapText="1"/>
    </xf>
    <xf numFmtId="0" fontId="16" fillId="3" borderId="1" xfId="0" applyFont="1" applyFill="1" applyBorder="1"/>
    <xf numFmtId="4" fontId="16" fillId="3" borderId="1" xfId="0" applyNumberFormat="1" applyFont="1" applyFill="1" applyBorder="1"/>
    <xf numFmtId="0" fontId="19" fillId="3" borderId="5" xfId="0" applyFont="1" applyFill="1" applyBorder="1" applyAlignment="1">
      <alignment horizontal="left" vertical="top" wrapText="1"/>
    </xf>
    <xf numFmtId="0" fontId="16" fillId="3" borderId="5" xfId="0" applyFont="1" applyFill="1" applyBorder="1" applyAlignment="1">
      <alignment horizontal="left" vertical="center" wrapText="1"/>
    </xf>
    <xf numFmtId="0" fontId="19" fillId="3" borderId="11" xfId="0" applyFont="1" applyFill="1" applyBorder="1" applyAlignment="1">
      <alignment horizontal="left" vertical="top" wrapText="1"/>
    </xf>
    <xf numFmtId="0" fontId="16" fillId="5" borderId="1" xfId="0" applyFont="1" applyFill="1" applyBorder="1"/>
    <xf numFmtId="4" fontId="16" fillId="5" borderId="1" xfId="0" applyNumberFormat="1" applyFont="1" applyFill="1" applyBorder="1"/>
    <xf numFmtId="0" fontId="19" fillId="5" borderId="5" xfId="0" applyFont="1" applyFill="1" applyBorder="1" applyAlignment="1">
      <alignment horizontal="left" vertical="top" wrapText="1"/>
    </xf>
    <xf numFmtId="4" fontId="21" fillId="5" borderId="5" xfId="0" applyNumberFormat="1" applyFont="1" applyFill="1" applyBorder="1" applyAlignment="1">
      <alignment horizontal="right" vertical="top" shrinkToFit="1"/>
    </xf>
    <xf numFmtId="2" fontId="21" fillId="5" borderId="5" xfId="0" applyNumberFormat="1" applyFont="1" applyFill="1" applyBorder="1" applyAlignment="1">
      <alignment horizontal="right" vertical="top" shrinkToFit="1"/>
    </xf>
    <xf numFmtId="0" fontId="19" fillId="5" borderId="11" xfId="0" applyFont="1" applyFill="1" applyBorder="1" applyAlignment="1">
      <alignment horizontal="left" vertical="top" wrapText="1"/>
    </xf>
    <xf numFmtId="0" fontId="16" fillId="7" borderId="1" xfId="0" applyFont="1" applyFill="1" applyBorder="1"/>
    <xf numFmtId="4" fontId="16" fillId="7" borderId="1" xfId="0" applyNumberFormat="1" applyFont="1" applyFill="1" applyBorder="1"/>
    <xf numFmtId="0" fontId="19" fillId="7" borderId="5" xfId="0" applyFont="1" applyFill="1" applyBorder="1" applyAlignment="1">
      <alignment horizontal="left" vertical="top" wrapText="1"/>
    </xf>
    <xf numFmtId="4" fontId="21" fillId="7" borderId="5" xfId="0" applyNumberFormat="1" applyFont="1" applyFill="1" applyBorder="1" applyAlignment="1">
      <alignment horizontal="right" vertical="top" shrinkToFit="1"/>
    </xf>
    <xf numFmtId="2" fontId="21" fillId="7" borderId="5" xfId="0" applyNumberFormat="1" applyFont="1" applyFill="1" applyBorder="1" applyAlignment="1">
      <alignment horizontal="right" vertical="top" shrinkToFit="1"/>
    </xf>
    <xf numFmtId="0" fontId="19" fillId="7" borderId="11" xfId="0" applyFont="1" applyFill="1" applyBorder="1" applyAlignment="1">
      <alignment horizontal="left" vertical="top" wrapText="1"/>
    </xf>
    <xf numFmtId="0" fontId="16" fillId="4" borderId="1" xfId="0" applyFont="1" applyFill="1" applyBorder="1"/>
    <xf numFmtId="4" fontId="16" fillId="4" borderId="1" xfId="0" applyNumberFormat="1" applyFont="1" applyFill="1" applyBorder="1"/>
    <xf numFmtId="0" fontId="16" fillId="6" borderId="1" xfId="0" applyFont="1" applyFill="1" applyBorder="1"/>
    <xf numFmtId="4" fontId="16" fillId="6" borderId="1" xfId="0" applyNumberFormat="1" applyFont="1" applyFill="1" applyBorder="1"/>
    <xf numFmtId="0" fontId="19" fillId="7" borderId="9" xfId="0" applyFont="1" applyFill="1" applyBorder="1" applyAlignment="1">
      <alignment horizontal="left" vertical="top" wrapText="1"/>
    </xf>
    <xf numFmtId="0" fontId="19" fillId="8" borderId="5" xfId="0" applyFont="1" applyFill="1" applyBorder="1" applyAlignment="1">
      <alignment horizontal="left" vertical="top" wrapText="1"/>
    </xf>
    <xf numFmtId="4" fontId="21" fillId="8" borderId="5" xfId="0" applyNumberFormat="1" applyFont="1" applyFill="1" applyBorder="1" applyAlignment="1">
      <alignment horizontal="right" vertical="top" shrinkToFit="1"/>
    </xf>
    <xf numFmtId="2" fontId="21" fillId="8" borderId="5" xfId="0" applyNumberFormat="1" applyFont="1" applyFill="1" applyBorder="1" applyAlignment="1">
      <alignment horizontal="right" vertical="top" shrinkToFit="1"/>
    </xf>
    <xf numFmtId="0" fontId="19" fillId="3" borderId="9" xfId="0" applyFont="1" applyFill="1" applyBorder="1" applyAlignment="1">
      <alignment horizontal="left" vertical="top" wrapText="1"/>
    </xf>
    <xf numFmtId="4" fontId="21" fillId="3" borderId="5" xfId="0" applyNumberFormat="1" applyFont="1" applyFill="1" applyBorder="1" applyAlignment="1">
      <alignment horizontal="right" vertical="top" shrinkToFit="1"/>
    </xf>
    <xf numFmtId="2" fontId="21" fillId="3" borderId="5" xfId="0" applyNumberFormat="1" applyFont="1" applyFill="1" applyBorder="1" applyAlignment="1">
      <alignment horizontal="right" vertical="top" shrinkToFit="1"/>
    </xf>
    <xf numFmtId="0" fontId="19" fillId="4" borderId="5" xfId="0" applyFont="1" applyFill="1" applyBorder="1" applyAlignment="1">
      <alignment horizontal="left" vertical="top" wrapText="1"/>
    </xf>
    <xf numFmtId="4" fontId="21" fillId="4" borderId="5" xfId="0" applyNumberFormat="1" applyFont="1" applyFill="1" applyBorder="1" applyAlignment="1">
      <alignment horizontal="right" vertical="top" shrinkToFit="1"/>
    </xf>
    <xf numFmtId="2" fontId="21" fillId="4" borderId="5" xfId="0" applyNumberFormat="1" applyFont="1" applyFill="1" applyBorder="1" applyAlignment="1">
      <alignment horizontal="right" vertical="top" shrinkToFit="1"/>
    </xf>
    <xf numFmtId="0" fontId="19" fillId="4" borderId="9" xfId="0" applyFont="1" applyFill="1" applyBorder="1" applyAlignment="1">
      <alignment horizontal="left" vertical="top" wrapText="1"/>
    </xf>
    <xf numFmtId="0" fontId="19" fillId="5" borderId="9" xfId="0" applyFont="1" applyFill="1" applyBorder="1" applyAlignment="1">
      <alignment horizontal="left" vertical="top" wrapText="1"/>
    </xf>
    <xf numFmtId="0" fontId="19" fillId="6" borderId="5" xfId="0" applyFont="1" applyFill="1" applyBorder="1" applyAlignment="1">
      <alignment horizontal="left" vertical="top" wrapText="1"/>
    </xf>
    <xf numFmtId="4" fontId="21" fillId="6" borderId="5" xfId="0" applyNumberFormat="1" applyFont="1" applyFill="1" applyBorder="1" applyAlignment="1">
      <alignment horizontal="right" vertical="top" shrinkToFit="1"/>
    </xf>
    <xf numFmtId="2" fontId="21" fillId="6" borderId="5" xfId="0" applyNumberFormat="1" applyFont="1" applyFill="1" applyBorder="1" applyAlignment="1">
      <alignment horizontal="right" vertical="top" shrinkToFit="1"/>
    </xf>
    <xf numFmtId="0" fontId="19" fillId="6" borderId="9" xfId="0" applyFont="1" applyFill="1" applyBorder="1" applyAlignment="1">
      <alignment horizontal="left" vertical="top" wrapText="1"/>
    </xf>
    <xf numFmtId="0" fontId="16" fillId="8" borderId="5" xfId="0" applyFont="1" applyFill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/>
    </xf>
    <xf numFmtId="4" fontId="16" fillId="0" borderId="1" xfId="0" applyNumberFormat="1" applyFont="1" applyBorder="1" applyAlignment="1">
      <alignment horizontal="right" vertical="top"/>
    </xf>
    <xf numFmtId="2" fontId="7" fillId="2" borderId="1" xfId="0" applyNumberFormat="1" applyFont="1" applyFill="1" applyBorder="1" applyAlignment="1">
      <alignment horizontal="left" vertical="top" wrapText="1" indent="2"/>
    </xf>
    <xf numFmtId="2" fontId="7" fillId="2" borderId="1" xfId="0" applyNumberFormat="1" applyFont="1" applyFill="1" applyBorder="1" applyAlignment="1">
      <alignment horizontal="left" vertical="top" wrapText="1"/>
    </xf>
    <xf numFmtId="2" fontId="9" fillId="8" borderId="9" xfId="0" applyNumberFormat="1" applyFont="1" applyFill="1" applyBorder="1" applyAlignment="1">
      <alignment horizontal="left" vertical="top" wrapText="1"/>
    </xf>
    <xf numFmtId="2" fontId="9" fillId="3" borderId="9" xfId="0" applyNumberFormat="1" applyFont="1" applyFill="1" applyBorder="1" applyAlignment="1">
      <alignment horizontal="left" vertical="top" wrapText="1"/>
    </xf>
    <xf numFmtId="2" fontId="9" fillId="5" borderId="9" xfId="0" applyNumberFormat="1" applyFont="1" applyFill="1" applyBorder="1" applyAlignment="1">
      <alignment horizontal="left" vertical="top" wrapText="1"/>
    </xf>
    <xf numFmtId="2" fontId="9" fillId="7" borderId="9" xfId="0" applyNumberFormat="1" applyFont="1" applyFill="1" applyBorder="1" applyAlignment="1">
      <alignment horizontal="left" vertical="top" wrapText="1"/>
    </xf>
    <xf numFmtId="2" fontId="9" fillId="4" borderId="9" xfId="0" applyNumberFormat="1" applyFont="1" applyFill="1" applyBorder="1" applyAlignment="1">
      <alignment horizontal="left" vertical="top" wrapText="1"/>
    </xf>
    <xf numFmtId="2" fontId="9" fillId="6" borderId="9" xfId="0" applyNumberFormat="1" applyFont="1" applyFill="1" applyBorder="1" applyAlignment="1">
      <alignment horizontal="left" vertical="top" wrapText="1"/>
    </xf>
    <xf numFmtId="4" fontId="0" fillId="8" borderId="5" xfId="0" applyNumberFormat="1" applyFill="1" applyBorder="1" applyAlignment="1">
      <alignment horizontal="left" vertical="center" wrapText="1"/>
    </xf>
    <xf numFmtId="4" fontId="23" fillId="0" borderId="5" xfId="0" applyNumberFormat="1" applyFont="1" applyBorder="1" applyAlignment="1">
      <alignment horizontal="right" vertical="top" shrinkToFit="1"/>
    </xf>
    <xf numFmtId="4" fontId="23" fillId="8" borderId="5" xfId="0" applyNumberFormat="1" applyFont="1" applyFill="1" applyBorder="1" applyAlignment="1">
      <alignment horizontal="right" vertical="top" shrinkToFit="1"/>
    </xf>
    <xf numFmtId="0" fontId="8" fillId="2" borderId="0" xfId="0" applyFont="1" applyFill="1" applyAlignment="1">
      <alignment horizontal="left" vertical="top" wrapText="1"/>
    </xf>
    <xf numFmtId="4" fontId="24" fillId="8" borderId="5" xfId="0" applyNumberFormat="1" applyFont="1" applyFill="1" applyBorder="1" applyAlignment="1">
      <alignment horizontal="right" vertical="top" wrapText="1"/>
    </xf>
    <xf numFmtId="4" fontId="0" fillId="0" borderId="0" xfId="0" applyNumberFormat="1" applyAlignment="1">
      <alignment horizontal="right" vertical="top"/>
    </xf>
    <xf numFmtId="0" fontId="9" fillId="0" borderId="5" xfId="0" applyFont="1" applyBorder="1" applyAlignment="1">
      <alignment horizontal="left" vertical="top" wrapText="1"/>
    </xf>
    <xf numFmtId="2" fontId="23" fillId="0" borderId="5" xfId="0" applyNumberFormat="1" applyFont="1" applyBorder="1" applyAlignment="1">
      <alignment horizontal="right" vertical="top" shrinkToFit="1"/>
    </xf>
    <xf numFmtId="4" fontId="23" fillId="0" borderId="2" xfId="0" applyNumberFormat="1" applyFont="1" applyBorder="1" applyAlignment="1">
      <alignment vertical="top" shrinkToFit="1"/>
    </xf>
    <xf numFmtId="4" fontId="23" fillId="0" borderId="4" xfId="0" applyNumberFormat="1" applyFont="1" applyBorder="1" applyAlignment="1">
      <alignment vertical="top" shrinkToFit="1"/>
    </xf>
    <xf numFmtId="4" fontId="10" fillId="9" borderId="9" xfId="0" applyNumberFormat="1" applyFont="1" applyFill="1" applyBorder="1" applyAlignment="1">
      <alignment horizontal="right" vertical="top" shrinkToFit="1"/>
    </xf>
    <xf numFmtId="2" fontId="10" fillId="9" borderId="9" xfId="0" applyNumberFormat="1" applyFont="1" applyFill="1" applyBorder="1" applyAlignment="1">
      <alignment horizontal="right" vertical="top" shrinkToFit="1"/>
    </xf>
    <xf numFmtId="4" fontId="23" fillId="3" borderId="5" xfId="0" applyNumberFormat="1" applyFont="1" applyFill="1" applyBorder="1" applyAlignment="1">
      <alignment horizontal="right" vertical="top" shrinkToFit="1"/>
    </xf>
    <xf numFmtId="4" fontId="0" fillId="9" borderId="0" xfId="0" applyNumberFormat="1" applyFill="1"/>
    <xf numFmtId="0" fontId="25" fillId="9" borderId="5" xfId="0" applyFont="1" applyFill="1" applyBorder="1" applyAlignment="1">
      <alignment horizontal="left" vertical="top" wrapText="1"/>
    </xf>
    <xf numFmtId="4" fontId="25" fillId="9" borderId="5" xfId="0" applyNumberFormat="1" applyFont="1" applyFill="1" applyBorder="1" applyAlignment="1">
      <alignment horizontal="right" vertical="top" wrapText="1"/>
    </xf>
    <xf numFmtId="4" fontId="26" fillId="9" borderId="1" xfId="0" applyNumberFormat="1" applyFont="1" applyFill="1" applyBorder="1" applyAlignment="1">
      <alignment horizontal="right" vertical="top"/>
    </xf>
    <xf numFmtId="4" fontId="26" fillId="8" borderId="1" xfId="0" applyNumberFormat="1" applyFont="1" applyFill="1" applyBorder="1"/>
    <xf numFmtId="4" fontId="26" fillId="3" borderId="1" xfId="0" applyNumberFormat="1" applyFont="1" applyFill="1" applyBorder="1"/>
    <xf numFmtId="4" fontId="26" fillId="5" borderId="1" xfId="0" applyNumberFormat="1" applyFont="1" applyFill="1" applyBorder="1"/>
    <xf numFmtId="4" fontId="26" fillId="7" borderId="1" xfId="0" applyNumberFormat="1" applyFont="1" applyFill="1" applyBorder="1"/>
    <xf numFmtId="4" fontId="26" fillId="4" borderId="1" xfId="0" applyNumberFormat="1" applyFont="1" applyFill="1" applyBorder="1"/>
    <xf numFmtId="4" fontId="26" fillId="6" borderId="1" xfId="0" applyNumberFormat="1" applyFont="1" applyFill="1" applyBorder="1"/>
    <xf numFmtId="4" fontId="26" fillId="0" borderId="1" xfId="0" applyNumberFormat="1" applyFont="1" applyBorder="1" applyAlignment="1">
      <alignment horizontal="right" vertical="top"/>
    </xf>
    <xf numFmtId="0" fontId="27" fillId="3" borderId="5" xfId="0" applyFont="1" applyFill="1" applyBorder="1" applyAlignment="1">
      <alignment horizontal="left" vertical="center" wrapText="1"/>
    </xf>
    <xf numFmtId="0" fontId="27" fillId="8" borderId="5" xfId="0" applyFont="1" applyFill="1" applyBorder="1" applyAlignment="1">
      <alignment horizontal="left" vertical="center" wrapText="1"/>
    </xf>
    <xf numFmtId="4" fontId="27" fillId="9" borderId="1" xfId="0" applyNumberFormat="1" applyFont="1" applyFill="1" applyBorder="1" applyAlignment="1">
      <alignment horizontal="right" vertical="top"/>
    </xf>
    <xf numFmtId="4" fontId="27" fillId="8" borderId="1" xfId="0" applyNumberFormat="1" applyFont="1" applyFill="1" applyBorder="1"/>
    <xf numFmtId="4" fontId="27" fillId="3" borderId="1" xfId="0" applyNumberFormat="1" applyFont="1" applyFill="1" applyBorder="1"/>
    <xf numFmtId="4" fontId="27" fillId="5" borderId="1" xfId="0" applyNumberFormat="1" applyFont="1" applyFill="1" applyBorder="1"/>
    <xf numFmtId="4" fontId="27" fillId="7" borderId="1" xfId="0" applyNumberFormat="1" applyFont="1" applyFill="1" applyBorder="1"/>
    <xf numFmtId="4" fontId="27" fillId="4" borderId="1" xfId="0" applyNumberFormat="1" applyFont="1" applyFill="1" applyBorder="1"/>
    <xf numFmtId="4" fontId="27" fillId="6" borderId="1" xfId="0" applyNumberFormat="1" applyFont="1" applyFill="1" applyBorder="1"/>
    <xf numFmtId="4" fontId="27" fillId="0" borderId="1" xfId="0" applyNumberFormat="1" applyFont="1" applyBorder="1" applyAlignment="1">
      <alignment horizontal="right" vertical="top"/>
    </xf>
    <xf numFmtId="0" fontId="8" fillId="2" borderId="1" xfId="0" applyFont="1" applyFill="1" applyBorder="1" applyAlignment="1">
      <alignment horizontal="center" vertical="top" wrapText="1"/>
    </xf>
    <xf numFmtId="1" fontId="8" fillId="2" borderId="1" xfId="0" applyNumberFormat="1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left"/>
    </xf>
    <xf numFmtId="4" fontId="27" fillId="9" borderId="1" xfId="0" applyNumberFormat="1" applyFont="1" applyFill="1" applyBorder="1" applyAlignment="1">
      <alignment horizontal="right"/>
    </xf>
    <xf numFmtId="0" fontId="14" fillId="0" borderId="0" xfId="0" applyFont="1"/>
    <xf numFmtId="0" fontId="14" fillId="0" borderId="1" xfId="0" applyFont="1" applyBorder="1" applyAlignment="1">
      <alignment horizontal="left" vertical="top"/>
    </xf>
    <xf numFmtId="4" fontId="28" fillId="9" borderId="1" xfId="0" applyNumberFormat="1" applyFont="1" applyFill="1" applyBorder="1"/>
    <xf numFmtId="0" fontId="2" fillId="2" borderId="12" xfId="0" applyFont="1" applyFill="1" applyBorder="1" applyAlignment="1">
      <alignment vertical="top" wrapText="1"/>
    </xf>
    <xf numFmtId="0" fontId="6" fillId="2" borderId="12" xfId="0" applyFont="1" applyFill="1" applyBorder="1" applyAlignment="1">
      <alignment horizontal="center" vertical="top" wrapText="1"/>
    </xf>
    <xf numFmtId="3" fontId="29" fillId="9" borderId="5" xfId="0" applyNumberFormat="1" applyFont="1" applyFill="1" applyBorder="1" applyAlignment="1">
      <alignment horizontal="right" vertical="top" shrinkToFit="1"/>
    </xf>
    <xf numFmtId="3" fontId="29" fillId="9" borderId="11" xfId="0" applyNumberFormat="1" applyFont="1" applyFill="1" applyBorder="1" applyAlignment="1">
      <alignment horizontal="right" vertical="top" shrinkToFit="1"/>
    </xf>
    <xf numFmtId="3" fontId="30" fillId="9" borderId="11" xfId="0" applyNumberFormat="1" applyFont="1" applyFill="1" applyBorder="1" applyAlignment="1">
      <alignment horizontal="left" vertical="top" wrapText="1"/>
    </xf>
    <xf numFmtId="3" fontId="29" fillId="6" borderId="5" xfId="0" applyNumberFormat="1" applyFont="1" applyFill="1" applyBorder="1" applyAlignment="1">
      <alignment horizontal="right" vertical="top" shrinkToFit="1"/>
    </xf>
    <xf numFmtId="3" fontId="31" fillId="6" borderId="5" xfId="0" applyNumberFormat="1" applyFont="1" applyFill="1" applyBorder="1" applyAlignment="1">
      <alignment horizontal="right" vertical="top" shrinkToFit="1"/>
    </xf>
    <xf numFmtId="3" fontId="29" fillId="6" borderId="9" xfId="0" applyNumberFormat="1" applyFont="1" applyFill="1" applyBorder="1" applyAlignment="1">
      <alignment horizontal="right" vertical="top" shrinkToFit="1"/>
    </xf>
    <xf numFmtId="3" fontId="30" fillId="6" borderId="9" xfId="0" applyNumberFormat="1" applyFont="1" applyFill="1" applyBorder="1" applyAlignment="1">
      <alignment horizontal="left" vertical="top" wrapText="1"/>
    </xf>
    <xf numFmtId="3" fontId="29" fillId="8" borderId="9" xfId="0" applyNumberFormat="1" applyFont="1" applyFill="1" applyBorder="1" applyAlignment="1">
      <alignment horizontal="right" vertical="top" shrinkToFit="1"/>
    </xf>
    <xf numFmtId="3" fontId="31" fillId="8" borderId="9" xfId="0" applyNumberFormat="1" applyFont="1" applyFill="1" applyBorder="1" applyAlignment="1">
      <alignment horizontal="right" vertical="top" shrinkToFit="1"/>
    </xf>
    <xf numFmtId="3" fontId="31" fillId="8" borderId="11" xfId="0" applyNumberFormat="1" applyFont="1" applyFill="1" applyBorder="1" applyAlignment="1">
      <alignment horizontal="right" vertical="top" shrinkToFit="1"/>
    </xf>
    <xf numFmtId="3" fontId="30" fillId="8" borderId="11" xfId="0" applyNumberFormat="1" applyFont="1" applyFill="1" applyBorder="1" applyAlignment="1">
      <alignment horizontal="left" vertical="top" wrapText="1"/>
    </xf>
    <xf numFmtId="3" fontId="29" fillId="3" borderId="5" xfId="0" applyNumberFormat="1" applyFont="1" applyFill="1" applyBorder="1" applyAlignment="1">
      <alignment horizontal="right" vertical="top" shrinkToFit="1"/>
    </xf>
    <xf numFmtId="3" fontId="31" fillId="3" borderId="5" xfId="0" applyNumberFormat="1" applyFont="1" applyFill="1" applyBorder="1" applyAlignment="1">
      <alignment horizontal="right" vertical="top" shrinkToFit="1"/>
    </xf>
    <xf numFmtId="3" fontId="32" fillId="3" borderId="5" xfId="0" applyNumberFormat="1" applyFont="1" applyFill="1" applyBorder="1" applyAlignment="1">
      <alignment horizontal="right" vertical="top" shrinkToFit="1"/>
    </xf>
    <xf numFmtId="3" fontId="31" fillId="3" borderId="11" xfId="0" applyNumberFormat="1" applyFont="1" applyFill="1" applyBorder="1" applyAlignment="1">
      <alignment horizontal="right" vertical="top" shrinkToFit="1"/>
    </xf>
    <xf numFmtId="3" fontId="30" fillId="3" borderId="11" xfId="0" applyNumberFormat="1" applyFont="1" applyFill="1" applyBorder="1" applyAlignment="1">
      <alignment horizontal="left" vertical="top" wrapText="1"/>
    </xf>
    <xf numFmtId="3" fontId="29" fillId="5" borderId="5" xfId="0" applyNumberFormat="1" applyFont="1" applyFill="1" applyBorder="1" applyAlignment="1">
      <alignment horizontal="right" vertical="top" shrinkToFit="1"/>
    </xf>
    <xf numFmtId="3" fontId="31" fillId="5" borderId="5" xfId="0" applyNumberFormat="1" applyFont="1" applyFill="1" applyBorder="1" applyAlignment="1">
      <alignment horizontal="right" vertical="top" shrinkToFit="1"/>
    </xf>
    <xf numFmtId="3" fontId="31" fillId="5" borderId="11" xfId="0" applyNumberFormat="1" applyFont="1" applyFill="1" applyBorder="1" applyAlignment="1">
      <alignment horizontal="right" vertical="top" shrinkToFit="1"/>
    </xf>
    <xf numFmtId="3" fontId="30" fillId="5" borderId="11" xfId="0" applyNumberFormat="1" applyFont="1" applyFill="1" applyBorder="1" applyAlignment="1">
      <alignment horizontal="left" vertical="top" wrapText="1"/>
    </xf>
    <xf numFmtId="3" fontId="29" fillId="7" borderId="5" xfId="0" applyNumberFormat="1" applyFont="1" applyFill="1" applyBorder="1" applyAlignment="1">
      <alignment horizontal="right" vertical="top" shrinkToFit="1"/>
    </xf>
    <xf numFmtId="3" fontId="31" fillId="7" borderId="5" xfId="0" applyNumberFormat="1" applyFont="1" applyFill="1" applyBorder="1" applyAlignment="1">
      <alignment horizontal="right" vertical="top" shrinkToFit="1"/>
    </xf>
    <xf numFmtId="3" fontId="31" fillId="7" borderId="11" xfId="0" applyNumberFormat="1" applyFont="1" applyFill="1" applyBorder="1" applyAlignment="1">
      <alignment horizontal="right" vertical="top" shrinkToFit="1"/>
    </xf>
    <xf numFmtId="3" fontId="30" fillId="7" borderId="11" xfId="0" applyNumberFormat="1" applyFont="1" applyFill="1" applyBorder="1" applyAlignment="1">
      <alignment horizontal="left" vertical="top" wrapText="1"/>
    </xf>
    <xf numFmtId="3" fontId="29" fillId="8" borderId="5" xfId="0" applyNumberFormat="1" applyFont="1" applyFill="1" applyBorder="1" applyAlignment="1">
      <alignment horizontal="right" vertical="top" shrinkToFit="1"/>
    </xf>
    <xf numFmtId="3" fontId="31" fillId="8" borderId="5" xfId="0" applyNumberFormat="1" applyFont="1" applyFill="1" applyBorder="1" applyAlignment="1">
      <alignment horizontal="right" vertical="top" shrinkToFit="1"/>
    </xf>
    <xf numFmtId="3" fontId="30" fillId="8" borderId="9" xfId="0" applyNumberFormat="1" applyFont="1" applyFill="1" applyBorder="1" applyAlignment="1">
      <alignment horizontal="left" vertical="top" wrapText="1"/>
    </xf>
    <xf numFmtId="3" fontId="31" fillId="3" borderId="9" xfId="0" applyNumberFormat="1" applyFont="1" applyFill="1" applyBorder="1" applyAlignment="1">
      <alignment horizontal="right" vertical="top" shrinkToFit="1"/>
    </xf>
    <xf numFmtId="3" fontId="30" fillId="3" borderId="9" xfId="0" applyNumberFormat="1" applyFont="1" applyFill="1" applyBorder="1" applyAlignment="1">
      <alignment horizontal="left" vertical="top" wrapText="1"/>
    </xf>
    <xf numFmtId="3" fontId="29" fillId="4" borderId="5" xfId="0" applyNumberFormat="1" applyFont="1" applyFill="1" applyBorder="1" applyAlignment="1">
      <alignment horizontal="right" vertical="top" shrinkToFit="1"/>
    </xf>
    <xf numFmtId="3" fontId="31" fillId="4" borderId="5" xfId="0" applyNumberFormat="1" applyFont="1" applyFill="1" applyBorder="1" applyAlignment="1">
      <alignment horizontal="right" vertical="top" shrinkToFit="1"/>
    </xf>
    <xf numFmtId="3" fontId="31" fillId="4" borderId="9" xfId="0" applyNumberFormat="1" applyFont="1" applyFill="1" applyBorder="1" applyAlignment="1">
      <alignment horizontal="right" vertical="top" shrinkToFit="1"/>
    </xf>
    <xf numFmtId="3" fontId="30" fillId="4" borderId="9" xfId="0" applyNumberFormat="1" applyFont="1" applyFill="1" applyBorder="1" applyAlignment="1">
      <alignment horizontal="left" vertical="top" wrapText="1"/>
    </xf>
    <xf numFmtId="3" fontId="31" fillId="5" borderId="9" xfId="0" applyNumberFormat="1" applyFont="1" applyFill="1" applyBorder="1" applyAlignment="1">
      <alignment horizontal="right" vertical="top" shrinkToFit="1"/>
    </xf>
    <xf numFmtId="3" fontId="30" fillId="5" borderId="9" xfId="0" applyNumberFormat="1" applyFont="1" applyFill="1" applyBorder="1" applyAlignment="1">
      <alignment horizontal="left" vertical="top" wrapText="1"/>
    </xf>
    <xf numFmtId="3" fontId="31" fillId="7" borderId="9" xfId="0" applyNumberFormat="1" applyFont="1" applyFill="1" applyBorder="1" applyAlignment="1">
      <alignment horizontal="right" vertical="top" shrinkToFit="1"/>
    </xf>
    <xf numFmtId="3" fontId="30" fillId="7" borderId="9" xfId="0" applyNumberFormat="1" applyFont="1" applyFill="1" applyBorder="1" applyAlignment="1">
      <alignment horizontal="left" vertical="top" wrapText="1"/>
    </xf>
    <xf numFmtId="3" fontId="31" fillId="6" borderId="9" xfId="0" applyNumberFormat="1" applyFont="1" applyFill="1" applyBorder="1" applyAlignment="1">
      <alignment horizontal="right" vertical="top" shrinkToFit="1"/>
    </xf>
    <xf numFmtId="3" fontId="32" fillId="8" borderId="5" xfId="0" applyNumberFormat="1" applyFont="1" applyFill="1" applyBorder="1" applyAlignment="1">
      <alignment horizontal="right" vertical="top" shrinkToFit="1"/>
    </xf>
    <xf numFmtId="3" fontId="33" fillId="8" borderId="5" xfId="0" applyNumberFormat="1" applyFont="1" applyFill="1" applyBorder="1" applyAlignment="1">
      <alignment horizontal="right" vertical="top" wrapText="1"/>
    </xf>
    <xf numFmtId="3" fontId="33" fillId="8" borderId="9" xfId="0" applyNumberFormat="1" applyFont="1" applyFill="1" applyBorder="1" applyAlignment="1">
      <alignment horizontal="right" vertical="top" wrapText="1"/>
    </xf>
    <xf numFmtId="3" fontId="34" fillId="3" borderId="5" xfId="0" applyNumberFormat="1" applyFont="1" applyFill="1" applyBorder="1" applyAlignment="1">
      <alignment horizontal="left" vertical="center" wrapText="1"/>
    </xf>
    <xf numFmtId="3" fontId="12" fillId="0" borderId="5" xfId="0" applyNumberFormat="1" applyFont="1" applyBorder="1" applyAlignment="1">
      <alignment horizontal="right" vertical="top" shrinkToFit="1"/>
    </xf>
    <xf numFmtId="3" fontId="12" fillId="0" borderId="9" xfId="0" applyNumberFormat="1" applyFont="1" applyBorder="1" applyAlignment="1">
      <alignment horizontal="right" vertical="top" shrinkToFit="1"/>
    </xf>
    <xf numFmtId="3" fontId="11" fillId="0" borderId="9" xfId="0" applyNumberFormat="1" applyFont="1" applyBorder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7" fillId="0" borderId="13" xfId="0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center"/>
    </xf>
    <xf numFmtId="0" fontId="17" fillId="0" borderId="2" xfId="0" applyFont="1" applyBorder="1" applyAlignment="1">
      <alignment horizontal="center" vertical="top" wrapText="1"/>
    </xf>
    <xf numFmtId="0" fontId="16" fillId="0" borderId="3" xfId="0" applyFont="1" applyBorder="1" applyAlignment="1">
      <alignment horizontal="center" vertical="top" wrapText="1"/>
    </xf>
    <xf numFmtId="0" fontId="16" fillId="0" borderId="4" xfId="0" applyFont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" fontId="23" fillId="0" borderId="2" xfId="0" applyNumberFormat="1" applyFont="1" applyBorder="1" applyAlignment="1">
      <alignment horizontal="right" vertical="top" shrinkToFit="1"/>
    </xf>
    <xf numFmtId="4" fontId="23" fillId="0" borderId="4" xfId="0" applyNumberFormat="1" applyFont="1" applyBorder="1" applyAlignment="1">
      <alignment horizontal="right" vertical="top" shrinkToFit="1"/>
    </xf>
    <xf numFmtId="2" fontId="23" fillId="0" borderId="2" xfId="0" applyNumberFormat="1" applyFont="1" applyBorder="1" applyAlignment="1">
      <alignment horizontal="right" vertical="top" shrinkToFit="1"/>
    </xf>
    <xf numFmtId="2" fontId="23" fillId="0" borderId="4" xfId="0" applyNumberFormat="1" applyFont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14</xdr:row>
      <xdr:rowOff>0</xdr:rowOff>
    </xdr:from>
    <xdr:to>
      <xdr:col>10</xdr:col>
      <xdr:colOff>304800</xdr:colOff>
      <xdr:row>15</xdr:row>
      <xdr:rowOff>114300</xdr:rowOff>
    </xdr:to>
    <xdr:sp macro="" textlink="">
      <xdr:nvSpPr>
        <xdr:cNvPr id="2049" name="AutoShape 1" descr="data:image/png;base64,iVBORw0KGgoAAAANSUhEUgAAAqMAAAKECAYAAAAzNjPmAAAgAElEQVR4Xu3WMQ0AAAzDsJU/6cHI4xGoZO3IzhEgQIAAAQIECBCIBBbtmiVAgAABAgQIECBwYtQT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wAvFCkAAAKxSURBVB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CBG/QABAgQIECBAgEAmIEYzesMECBAgQIAAAQJi1A8QIECAAAECBAhkAmI0ozdMgAABAgQIECAgRv0AAQIECBAgQIBAJiBGM3rDBAgQIECAAAECYtQPECBAgAABAgQIZAJiNKM3TIAAAQIECBAgIEb9AAECBAgQIECAQCYgRjN6wwQIECBAgAABAmLUDxAgQIAAAQIECGQCYjSjN0yAAAECBAgQIPA9qgKFDCbyfwAAAABJRU5ErkJggg==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9858375" y="339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31751</xdr:colOff>
      <xdr:row>11</xdr:row>
      <xdr:rowOff>71820</xdr:rowOff>
    </xdr:from>
    <xdr:to>
      <xdr:col>12</xdr:col>
      <xdr:colOff>730249</xdr:colOff>
      <xdr:row>38</xdr:row>
      <xdr:rowOff>46378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39189" y="2929320"/>
          <a:ext cx="5254624" cy="50434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607759</xdr:colOff>
      <xdr:row>3</xdr:row>
      <xdr:rowOff>93662</xdr:rowOff>
    </xdr:from>
    <xdr:to>
      <xdr:col>16</xdr:col>
      <xdr:colOff>180975</xdr:colOff>
      <xdr:row>34</xdr:row>
      <xdr:rowOff>168095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57D7B797-5C43-4D3C-B4AE-6035331D5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0072" y="665162"/>
          <a:ext cx="6431216" cy="6132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"/>
  <sheetViews>
    <sheetView tabSelected="1" zoomScale="87" zoomScaleNormal="87" workbookViewId="0">
      <selection activeCell="J5" sqref="J5"/>
    </sheetView>
  </sheetViews>
  <sheetFormatPr baseColWidth="10" defaultColWidth="11.42578125" defaultRowHeight="14.25"/>
  <cols>
    <col min="1" max="1" width="11.5703125" style="50" bestFit="1" customWidth="1"/>
    <col min="2" max="2" width="18.140625" style="50" bestFit="1" customWidth="1"/>
    <col min="3" max="5" width="17" style="50" bestFit="1" customWidth="1"/>
    <col min="6" max="6" width="17.42578125" style="50" customWidth="1"/>
    <col min="7" max="7" width="18.140625" style="50" bestFit="1" customWidth="1"/>
    <col min="8" max="8" width="18.140625" style="50" customWidth="1"/>
    <col min="9" max="9" width="20.140625" style="50" customWidth="1"/>
    <col min="10" max="10" width="17.140625" style="50" customWidth="1"/>
    <col min="11" max="11" width="39.7109375" style="50" customWidth="1"/>
    <col min="12" max="16384" width="11.42578125" style="50"/>
  </cols>
  <sheetData>
    <row r="1" spans="1:26" ht="37.5" customHeight="1">
      <c r="A1" s="206" t="s">
        <v>0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156"/>
      <c r="M1" s="156"/>
      <c r="N1" s="156"/>
      <c r="O1" s="156"/>
      <c r="P1" s="156"/>
      <c r="Q1" s="156"/>
      <c r="R1" s="156"/>
      <c r="S1" s="156"/>
      <c r="T1" s="156"/>
    </row>
    <row r="2" spans="1:26" ht="14.25" customHeight="1">
      <c r="A2" s="207"/>
      <c r="B2" s="208"/>
      <c r="C2" s="208"/>
      <c r="D2" s="208"/>
      <c r="E2" s="208"/>
      <c r="F2" s="208"/>
      <c r="G2" s="208"/>
      <c r="H2" s="208"/>
      <c r="I2" s="208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26" ht="15" customHeight="1">
      <c r="B3" s="209" t="s">
        <v>1</v>
      </c>
      <c r="C3" s="209"/>
      <c r="D3" s="209"/>
      <c r="E3" s="209"/>
      <c r="F3" s="209"/>
      <c r="G3" s="209"/>
      <c r="H3" s="160"/>
      <c r="I3" s="159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 spans="1:26" ht="72">
      <c r="A4" s="151" t="s">
        <v>2</v>
      </c>
      <c r="B4" s="53" t="s">
        <v>3</v>
      </c>
      <c r="C4" s="152" t="s">
        <v>4</v>
      </c>
      <c r="D4" s="53" t="s">
        <v>5</v>
      </c>
      <c r="E4" s="55" t="s">
        <v>6</v>
      </c>
      <c r="F4" s="55" t="s">
        <v>7</v>
      </c>
      <c r="G4" s="55" t="s">
        <v>8</v>
      </c>
      <c r="H4" s="153" t="s">
        <v>9</v>
      </c>
      <c r="I4" s="153" t="s">
        <v>10</v>
      </c>
      <c r="J4" s="154" t="s">
        <v>11</v>
      </c>
      <c r="K4" s="155">
        <f>SUM('2021011000262'!G4+'2021011000250'!G4+'2021011000248'!G6+'2018011000214'!G4+'2018011000178'!G4+'2018011000022'!G5)</f>
        <v>307826717781</v>
      </c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26" ht="18">
      <c r="A5" s="58" t="s">
        <v>12</v>
      </c>
      <c r="B5" s="161">
        <v>254961604606</v>
      </c>
      <c r="C5" s="161">
        <v>850000000</v>
      </c>
      <c r="D5" s="161">
        <v>23215113175</v>
      </c>
      <c r="E5" s="162">
        <v>0</v>
      </c>
      <c r="F5" s="161">
        <v>4000000000</v>
      </c>
      <c r="G5" s="161">
        <v>7400000000</v>
      </c>
      <c r="H5" s="162">
        <f t="shared" ref="H5:H38" si="0">SUM(B5:G5)</f>
        <v>290426717781</v>
      </c>
      <c r="I5" s="163" t="s">
        <v>13</v>
      </c>
      <c r="J5" s="62" t="s">
        <v>14</v>
      </c>
      <c r="K5" s="144">
        <f>SUM('2021011000262'!G5+'2021011000250'!G5+'2021011000248'!G7+'2018011000214'!G5+'2018011000178'!G5+'2018011000022'!G6)</f>
        <v>154405510424</v>
      </c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spans="1:26">
      <c r="A6" s="19" t="s">
        <v>15</v>
      </c>
      <c r="B6" s="164">
        <v>0</v>
      </c>
      <c r="C6" s="165">
        <v>601339199</v>
      </c>
      <c r="D6" s="165">
        <v>686689796</v>
      </c>
      <c r="E6" s="166">
        <v>0</v>
      </c>
      <c r="F6" s="166">
        <v>0</v>
      </c>
      <c r="G6" s="166">
        <v>0</v>
      </c>
      <c r="H6" s="166">
        <f t="shared" si="0"/>
        <v>1288028995</v>
      </c>
      <c r="I6" s="167" t="s">
        <v>16</v>
      </c>
      <c r="J6" s="68" t="s">
        <v>17</v>
      </c>
      <c r="K6" s="145">
        <f>SUM('2021011000262'!G6+'2021011000250'!G6+'2021011000248'!G8+'2018011000214'!G6+'2018011000178'!G6+'2018011000022'!G7)</f>
        <v>18878600448</v>
      </c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 spans="1:26">
      <c r="A7" s="64" t="s">
        <v>18</v>
      </c>
      <c r="B7" s="168">
        <v>0</v>
      </c>
      <c r="C7" s="168">
        <v>3123859200</v>
      </c>
      <c r="D7" s="169">
        <v>629705306</v>
      </c>
      <c r="E7" s="169">
        <v>17400000000</v>
      </c>
      <c r="F7" s="168">
        <v>0</v>
      </c>
      <c r="G7" s="169">
        <v>27000000000</v>
      </c>
      <c r="H7" s="170">
        <f t="shared" si="0"/>
        <v>48153564506</v>
      </c>
      <c r="I7" s="171" t="s">
        <v>14</v>
      </c>
      <c r="J7" s="73" t="s">
        <v>19</v>
      </c>
      <c r="K7" s="146">
        <f>SUM('2021011000262'!G7+'2021011000250'!G7+'2021011000248'!G9+'2018011000214'!G7+'2018011000178'!G7+'2018011000022'!G8)</f>
        <v>101276549077</v>
      </c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>
      <c r="A8" s="70" t="s">
        <v>20</v>
      </c>
      <c r="B8" s="172">
        <v>0</v>
      </c>
      <c r="C8" s="172">
        <v>569830800</v>
      </c>
      <c r="D8" s="173">
        <v>925087106</v>
      </c>
      <c r="E8" s="174">
        <v>0</v>
      </c>
      <c r="F8" s="172">
        <v>0</v>
      </c>
      <c r="G8" s="173">
        <v>0</v>
      </c>
      <c r="H8" s="175">
        <f t="shared" si="0"/>
        <v>1494917906</v>
      </c>
      <c r="I8" s="176" t="s">
        <v>21</v>
      </c>
      <c r="J8" s="79" t="s">
        <v>22</v>
      </c>
      <c r="K8" s="147">
        <f>SUM('2021011000262'!G8+'2021011000250'!G8+'2021011000248'!G10+'2018011000214'!G8+'2018011000178'!G8+'2018011000022'!G9)</f>
        <v>127139983339</v>
      </c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>
      <c r="A9" s="75" t="s">
        <v>23</v>
      </c>
      <c r="B9" s="177"/>
      <c r="C9" s="177">
        <v>1048278000</v>
      </c>
      <c r="D9" s="178">
        <v>764486906</v>
      </c>
      <c r="E9" s="178">
        <v>12500000000</v>
      </c>
      <c r="F9" s="177"/>
      <c r="G9" s="178">
        <v>6700000000</v>
      </c>
      <c r="H9" s="179">
        <f t="shared" si="0"/>
        <v>21012764906</v>
      </c>
      <c r="I9" s="180" t="s">
        <v>24</v>
      </c>
      <c r="J9" s="85" t="s">
        <v>25</v>
      </c>
      <c r="K9" s="148">
        <f>SUM('2021011000262'!G9+'2021011000250'!G9+'2021011000248'!G11+'2018011000214'!G9+'2018011000178'!G9+'2018011000022'!G10)</f>
        <v>121860545024</v>
      </c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6">
      <c r="A10" s="81" t="s">
        <v>26</v>
      </c>
      <c r="B10" s="181">
        <v>0</v>
      </c>
      <c r="C10" s="181">
        <v>44036442563</v>
      </c>
      <c r="D10" s="182">
        <v>4139346292</v>
      </c>
      <c r="E10" s="182">
        <v>6000000000</v>
      </c>
      <c r="F10" s="181">
        <v>10000000000</v>
      </c>
      <c r="G10" s="182">
        <v>23792000000</v>
      </c>
      <c r="H10" s="183">
        <f t="shared" si="0"/>
        <v>87967788855</v>
      </c>
      <c r="I10" s="184" t="s">
        <v>27</v>
      </c>
      <c r="J10" s="87" t="s">
        <v>28</v>
      </c>
      <c r="K10" s="149">
        <f>SUM('2021011000262'!G10+'2021011000250'!G10+'2021011000248'!G12+'2018011000214'!G10+'2018011000178'!G10+'2018011000022'!G11)</f>
        <v>12573698513</v>
      </c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 ht="15">
      <c r="A11" s="75" t="s">
        <v>29</v>
      </c>
      <c r="B11" s="177">
        <v>0</v>
      </c>
      <c r="C11" s="177">
        <v>1828965600</v>
      </c>
      <c r="D11" s="178">
        <v>1206143306</v>
      </c>
      <c r="E11" s="178">
        <v>0</v>
      </c>
      <c r="F11" s="177">
        <v>0</v>
      </c>
      <c r="G11" s="178">
        <v>500000000</v>
      </c>
      <c r="H11" s="179">
        <f t="shared" si="0"/>
        <v>3535108906</v>
      </c>
      <c r="I11" s="180" t="s">
        <v>24</v>
      </c>
      <c r="J11" s="157" t="s">
        <v>30</v>
      </c>
      <c r="K11" s="158">
        <f>SUM('2021011000262'!G11+'2021011000250'!G11+'2021011000248'!G13+'2018011000214'!G11+'2018011000178'!G11+'2018011000022'!G12)</f>
        <v>843961604606</v>
      </c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>
      <c r="A12" s="81" t="s">
        <v>31</v>
      </c>
      <c r="B12" s="181">
        <v>0</v>
      </c>
      <c r="C12" s="181">
        <v>2558879400</v>
      </c>
      <c r="D12" s="182">
        <v>802929966</v>
      </c>
      <c r="E12" s="182">
        <v>0</v>
      </c>
      <c r="F12" s="181">
        <v>0</v>
      </c>
      <c r="G12" s="182">
        <v>9400000000</v>
      </c>
      <c r="H12" s="183">
        <f t="shared" si="0"/>
        <v>12761809366</v>
      </c>
      <c r="I12" s="184" t="s">
        <v>27</v>
      </c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>
      <c r="A13" s="90" t="s">
        <v>32</v>
      </c>
      <c r="B13" s="185">
        <v>0</v>
      </c>
      <c r="C13" s="185">
        <v>1610994000</v>
      </c>
      <c r="D13" s="186">
        <v>673572506</v>
      </c>
      <c r="E13" s="186">
        <v>12460000000</v>
      </c>
      <c r="F13" s="185">
        <v>24000000000</v>
      </c>
      <c r="G13" s="186">
        <v>2398000000</v>
      </c>
      <c r="H13" s="169">
        <f t="shared" si="0"/>
        <v>41142566506</v>
      </c>
      <c r="I13" s="187" t="s">
        <v>14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>
      <c r="A14" s="70" t="s">
        <v>33</v>
      </c>
      <c r="B14" s="172">
        <v>0</v>
      </c>
      <c r="C14" s="172">
        <v>909955200</v>
      </c>
      <c r="D14" s="173">
        <v>817255906</v>
      </c>
      <c r="E14" s="174">
        <v>0</v>
      </c>
      <c r="F14" s="172">
        <v>0</v>
      </c>
      <c r="G14" s="173">
        <v>500000000</v>
      </c>
      <c r="H14" s="188">
        <f t="shared" si="0"/>
        <v>2227211106</v>
      </c>
      <c r="I14" s="189" t="s">
        <v>21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 ht="15">
      <c r="A15" s="70" t="s">
        <v>34</v>
      </c>
      <c r="B15" s="172">
        <v>0</v>
      </c>
      <c r="C15" s="172">
        <v>932269800</v>
      </c>
      <c r="D15" s="173">
        <v>852715906</v>
      </c>
      <c r="E15" s="173">
        <v>0</v>
      </c>
      <c r="F15" s="172">
        <v>0</v>
      </c>
      <c r="G15" s="173">
        <v>0</v>
      </c>
      <c r="H15" s="188">
        <f t="shared" si="0"/>
        <v>1784985706</v>
      </c>
      <c r="I15" s="189" t="s">
        <v>21</v>
      </c>
      <c r="J15" s="51"/>
      <c r="K15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>
      <c r="A16" s="96" t="s">
        <v>35</v>
      </c>
      <c r="B16" s="190">
        <v>0</v>
      </c>
      <c r="C16" s="190">
        <v>2530928400</v>
      </c>
      <c r="D16" s="191">
        <v>1078688906</v>
      </c>
      <c r="E16" s="191">
        <v>0</v>
      </c>
      <c r="F16" s="190">
        <v>0</v>
      </c>
      <c r="G16" s="191">
        <v>21800000000</v>
      </c>
      <c r="H16" s="192">
        <f t="shared" si="0"/>
        <v>25409617306</v>
      </c>
      <c r="I16" s="193" t="s">
        <v>36</v>
      </c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>
      <c r="A17" s="75" t="s">
        <v>37</v>
      </c>
      <c r="B17" s="177">
        <v>0</v>
      </c>
      <c r="C17" s="177">
        <v>1121181600</v>
      </c>
      <c r="D17" s="178">
        <v>799230106</v>
      </c>
      <c r="E17" s="178">
        <v>0</v>
      </c>
      <c r="F17" s="177">
        <v>0</v>
      </c>
      <c r="G17" s="178">
        <v>8200000000</v>
      </c>
      <c r="H17" s="194">
        <f t="shared" si="0"/>
        <v>10120411706</v>
      </c>
      <c r="I17" s="195" t="s">
        <v>24</v>
      </c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>
      <c r="A18" s="96" t="s">
        <v>38</v>
      </c>
      <c r="B18" s="190">
        <v>0</v>
      </c>
      <c r="C18" s="190">
        <v>2286761400</v>
      </c>
      <c r="D18" s="191">
        <v>1178835706</v>
      </c>
      <c r="E18" s="191">
        <v>0</v>
      </c>
      <c r="F18" s="190">
        <v>0</v>
      </c>
      <c r="G18" s="191">
        <v>15260000000</v>
      </c>
      <c r="H18" s="192">
        <f t="shared" si="0"/>
        <v>18725597106</v>
      </c>
      <c r="I18" s="193" t="s">
        <v>36</v>
      </c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>
      <c r="A19" s="75" t="s">
        <v>39</v>
      </c>
      <c r="B19" s="177">
        <v>0</v>
      </c>
      <c r="C19" s="177">
        <v>1467034800</v>
      </c>
      <c r="D19" s="178">
        <v>629752706</v>
      </c>
      <c r="E19" s="178">
        <v>0</v>
      </c>
      <c r="F19" s="177">
        <v>0</v>
      </c>
      <c r="G19" s="178">
        <v>8600000000</v>
      </c>
      <c r="H19" s="194">
        <f t="shared" si="0"/>
        <v>10696787506</v>
      </c>
      <c r="I19" s="195" t="s">
        <v>24</v>
      </c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 ht="18">
      <c r="A20" s="81" t="s">
        <v>40</v>
      </c>
      <c r="B20" s="181">
        <v>0</v>
      </c>
      <c r="C20" s="181">
        <v>2977590000</v>
      </c>
      <c r="D20" s="182">
        <v>678079706</v>
      </c>
      <c r="E20" s="182">
        <v>0</v>
      </c>
      <c r="F20" s="181">
        <v>0</v>
      </c>
      <c r="G20" s="182">
        <v>8300000000</v>
      </c>
      <c r="H20" s="196">
        <f t="shared" si="0"/>
        <v>11955669706</v>
      </c>
      <c r="I20" s="197" t="s">
        <v>27</v>
      </c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>
      <c r="A21" s="70" t="s">
        <v>41</v>
      </c>
      <c r="B21" s="172">
        <v>0</v>
      </c>
      <c r="C21" s="172">
        <v>458766000</v>
      </c>
      <c r="D21" s="173">
        <v>651757106</v>
      </c>
      <c r="E21" s="174">
        <v>0</v>
      </c>
      <c r="F21" s="172">
        <v>0</v>
      </c>
      <c r="G21" s="173">
        <v>0</v>
      </c>
      <c r="H21" s="188">
        <f t="shared" si="0"/>
        <v>1110523106</v>
      </c>
      <c r="I21" s="189" t="s">
        <v>21</v>
      </c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>
      <c r="A22" s="75" t="s">
        <v>42</v>
      </c>
      <c r="B22" s="177">
        <v>0</v>
      </c>
      <c r="C22" s="177">
        <v>948024000</v>
      </c>
      <c r="D22" s="178">
        <v>655057106</v>
      </c>
      <c r="E22" s="178">
        <v>0</v>
      </c>
      <c r="F22" s="177">
        <v>0</v>
      </c>
      <c r="G22" s="178">
        <v>5300000000</v>
      </c>
      <c r="H22" s="194">
        <f t="shared" si="0"/>
        <v>6903081106</v>
      </c>
      <c r="I22" s="195" t="s">
        <v>24</v>
      </c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>
      <c r="A23" s="70" t="s">
        <v>43</v>
      </c>
      <c r="B23" s="172">
        <v>0</v>
      </c>
      <c r="C23" s="172">
        <v>412797000</v>
      </c>
      <c r="D23" s="173">
        <v>765377306</v>
      </c>
      <c r="E23" s="173">
        <v>0</v>
      </c>
      <c r="F23" s="172">
        <v>0</v>
      </c>
      <c r="G23" s="173">
        <v>0</v>
      </c>
      <c r="H23" s="188">
        <f t="shared" si="0"/>
        <v>1178174306</v>
      </c>
      <c r="I23" s="189" t="s">
        <v>21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>
      <c r="A24" s="101" t="s">
        <v>44</v>
      </c>
      <c r="B24" s="164">
        <v>0</v>
      </c>
      <c r="C24" s="164">
        <v>1026009600</v>
      </c>
      <c r="D24" s="165">
        <v>740830706</v>
      </c>
      <c r="E24" s="165">
        <v>0</v>
      </c>
      <c r="F24" s="164">
        <v>0</v>
      </c>
      <c r="G24" s="165">
        <v>500000000</v>
      </c>
      <c r="H24" s="198">
        <f t="shared" si="0"/>
        <v>2266840306</v>
      </c>
      <c r="I24" s="167" t="s">
        <v>16</v>
      </c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>
      <c r="A25" s="75" t="s">
        <v>45</v>
      </c>
      <c r="B25" s="177">
        <v>0</v>
      </c>
      <c r="C25" s="177">
        <v>1177268400</v>
      </c>
      <c r="D25" s="178">
        <v>668452706</v>
      </c>
      <c r="E25" s="178">
        <v>13100000000</v>
      </c>
      <c r="F25" s="177">
        <v>0</v>
      </c>
      <c r="G25" s="178">
        <v>23000000000</v>
      </c>
      <c r="H25" s="194">
        <f t="shared" si="0"/>
        <v>37945721106</v>
      </c>
      <c r="I25" s="195" t="s">
        <v>24</v>
      </c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>
      <c r="A26" s="70" t="s">
        <v>46</v>
      </c>
      <c r="B26" s="172">
        <v>0</v>
      </c>
      <c r="C26" s="172">
        <v>1159019400</v>
      </c>
      <c r="D26" s="173">
        <v>919472306</v>
      </c>
      <c r="E26" s="173">
        <v>0</v>
      </c>
      <c r="F26" s="172">
        <v>0</v>
      </c>
      <c r="G26" s="173">
        <v>6650000000</v>
      </c>
      <c r="H26" s="188">
        <f t="shared" si="0"/>
        <v>8728491706</v>
      </c>
      <c r="I26" s="189" t="s">
        <v>21</v>
      </c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>
      <c r="A27" s="96" t="s">
        <v>47</v>
      </c>
      <c r="B27" s="190">
        <v>0</v>
      </c>
      <c r="C27" s="190">
        <v>2014828200</v>
      </c>
      <c r="D27" s="191">
        <v>1358362106</v>
      </c>
      <c r="E27" s="191">
        <v>0</v>
      </c>
      <c r="F27" s="190">
        <v>0</v>
      </c>
      <c r="G27" s="191">
        <v>26320000000</v>
      </c>
      <c r="H27" s="192">
        <f t="shared" si="0"/>
        <v>29693190306</v>
      </c>
      <c r="I27" s="193" t="s">
        <v>36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</row>
    <row r="28" spans="1:26" ht="18">
      <c r="A28" s="81" t="s">
        <v>48</v>
      </c>
      <c r="B28" s="181">
        <v>0</v>
      </c>
      <c r="C28" s="181">
        <v>1610070000</v>
      </c>
      <c r="D28" s="182">
        <v>1149115706</v>
      </c>
      <c r="E28" s="182">
        <v>0</v>
      </c>
      <c r="F28" s="181">
        <v>0</v>
      </c>
      <c r="G28" s="182">
        <v>4050000000</v>
      </c>
      <c r="H28" s="196">
        <f t="shared" si="0"/>
        <v>6809185706</v>
      </c>
      <c r="I28" s="197" t="s">
        <v>27</v>
      </c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</row>
    <row r="29" spans="1:26">
      <c r="A29" s="19" t="s">
        <v>49</v>
      </c>
      <c r="B29" s="164">
        <v>0</v>
      </c>
      <c r="C29" s="165">
        <v>1117254600</v>
      </c>
      <c r="D29" s="165">
        <v>854665106</v>
      </c>
      <c r="E29" s="166">
        <v>0</v>
      </c>
      <c r="F29" s="166">
        <v>0</v>
      </c>
      <c r="G29" s="165">
        <v>4200000000</v>
      </c>
      <c r="H29" s="198">
        <f t="shared" si="0"/>
        <v>6171919706</v>
      </c>
      <c r="I29" s="167" t="s">
        <v>16</v>
      </c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 spans="1:26">
      <c r="A30" s="90" t="s">
        <v>50</v>
      </c>
      <c r="B30" s="185">
        <v>0</v>
      </c>
      <c r="C30" s="185">
        <v>704688600</v>
      </c>
      <c r="D30" s="186">
        <v>983396906</v>
      </c>
      <c r="E30" s="199">
        <v>12460000000</v>
      </c>
      <c r="F30" s="185">
        <v>21000000000</v>
      </c>
      <c r="G30" s="200">
        <v>3430000000</v>
      </c>
      <c r="H30" s="201">
        <f t="shared" si="0"/>
        <v>38578085506</v>
      </c>
      <c r="I30" s="187" t="s">
        <v>14</v>
      </c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 spans="1:26">
      <c r="A31" s="90" t="s">
        <v>51</v>
      </c>
      <c r="B31" s="185">
        <v>0</v>
      </c>
      <c r="C31" s="185">
        <v>785122800</v>
      </c>
      <c r="D31" s="186">
        <v>886171106</v>
      </c>
      <c r="E31" s="186">
        <v>12460000000</v>
      </c>
      <c r="F31" s="185">
        <v>21000000000</v>
      </c>
      <c r="G31" s="186">
        <v>8800000000</v>
      </c>
      <c r="H31" s="169">
        <f t="shared" si="0"/>
        <v>43931293906</v>
      </c>
      <c r="I31" s="187" t="s">
        <v>14</v>
      </c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</row>
    <row r="32" spans="1:26" ht="18">
      <c r="A32" s="75" t="s">
        <v>52</v>
      </c>
      <c r="B32" s="177">
        <v>0</v>
      </c>
      <c r="C32" s="177">
        <v>363912038</v>
      </c>
      <c r="D32" s="178">
        <v>405541106</v>
      </c>
      <c r="E32" s="178">
        <v>0</v>
      </c>
      <c r="F32" s="177">
        <v>0</v>
      </c>
      <c r="G32" s="178">
        <v>0</v>
      </c>
      <c r="H32" s="194">
        <f t="shared" si="0"/>
        <v>769453144</v>
      </c>
      <c r="I32" s="195" t="s">
        <v>24</v>
      </c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</row>
    <row r="33" spans="1:26">
      <c r="A33" s="81" t="s">
        <v>53</v>
      </c>
      <c r="B33" s="181">
        <v>0</v>
      </c>
      <c r="C33" s="181">
        <v>2782626000</v>
      </c>
      <c r="D33" s="182">
        <v>862903706</v>
      </c>
      <c r="E33" s="182">
        <v>0</v>
      </c>
      <c r="F33" s="181">
        <v>0</v>
      </c>
      <c r="G33" s="182">
        <v>4000000000</v>
      </c>
      <c r="H33" s="196">
        <f t="shared" si="0"/>
        <v>7645529706</v>
      </c>
      <c r="I33" s="197" t="s">
        <v>27</v>
      </c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</row>
    <row r="34" spans="1:26">
      <c r="A34" s="75" t="s">
        <v>54</v>
      </c>
      <c r="B34" s="177">
        <v>0</v>
      </c>
      <c r="C34" s="177">
        <v>1052620800</v>
      </c>
      <c r="D34" s="178">
        <v>840599897</v>
      </c>
      <c r="E34" s="178">
        <v>0</v>
      </c>
      <c r="F34" s="177">
        <v>0</v>
      </c>
      <c r="G34" s="178">
        <v>8400000000</v>
      </c>
      <c r="H34" s="194">
        <f t="shared" si="0"/>
        <v>10293220697</v>
      </c>
      <c r="I34" s="195" t="s">
        <v>24</v>
      </c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</row>
    <row r="35" spans="1:26">
      <c r="A35" s="101" t="s">
        <v>55</v>
      </c>
      <c r="B35" s="164">
        <v>0</v>
      </c>
      <c r="C35" s="164">
        <v>1369645200</v>
      </c>
      <c r="D35" s="165">
        <v>977264306</v>
      </c>
      <c r="E35" s="165">
        <v>0</v>
      </c>
      <c r="F35" s="164">
        <v>0</v>
      </c>
      <c r="G35" s="165">
        <v>500000000</v>
      </c>
      <c r="H35" s="198">
        <f t="shared" si="0"/>
        <v>2846909506</v>
      </c>
      <c r="I35" s="167" t="s">
        <v>16</v>
      </c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</row>
    <row r="36" spans="1:26">
      <c r="A36" s="96" t="s">
        <v>56</v>
      </c>
      <c r="B36" s="190">
        <v>0</v>
      </c>
      <c r="C36" s="190">
        <v>1573803000</v>
      </c>
      <c r="D36" s="191">
        <v>838337306</v>
      </c>
      <c r="E36" s="191">
        <v>620000000</v>
      </c>
      <c r="F36" s="190">
        <v>0</v>
      </c>
      <c r="G36" s="191">
        <v>45000000000</v>
      </c>
      <c r="H36" s="192">
        <f t="shared" si="0"/>
        <v>48032140306</v>
      </c>
      <c r="I36" s="193" t="s">
        <v>36</v>
      </c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</row>
    <row r="37" spans="1:26">
      <c r="A37" s="70" t="s">
        <v>57</v>
      </c>
      <c r="B37" s="172">
        <v>0</v>
      </c>
      <c r="C37" s="172">
        <v>546222600</v>
      </c>
      <c r="D37" s="173">
        <v>663901106</v>
      </c>
      <c r="E37" s="173">
        <v>0</v>
      </c>
      <c r="F37" s="172">
        <v>0</v>
      </c>
      <c r="G37" s="173">
        <v>0</v>
      </c>
      <c r="H37" s="188">
        <f t="shared" si="0"/>
        <v>1210123706</v>
      </c>
      <c r="I37" s="189" t="s">
        <v>21</v>
      </c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</row>
    <row r="38" spans="1:26">
      <c r="A38" s="70" t="s">
        <v>58</v>
      </c>
      <c r="B38" s="172">
        <v>0</v>
      </c>
      <c r="C38" s="172">
        <v>443011800</v>
      </c>
      <c r="D38" s="173">
        <v>701161106</v>
      </c>
      <c r="E38" s="202"/>
      <c r="F38" s="172">
        <v>0</v>
      </c>
      <c r="G38" s="173">
        <v>0</v>
      </c>
      <c r="H38" s="188">
        <f t="shared" si="0"/>
        <v>1144172906</v>
      </c>
      <c r="I38" s="189" t="s">
        <v>59</v>
      </c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</row>
    <row r="39" spans="1:26">
      <c r="A39" s="46" t="s">
        <v>60</v>
      </c>
      <c r="B39" s="203">
        <f t="shared" ref="B39:H39" si="1">SUM(B5:B38)</f>
        <v>254961604606</v>
      </c>
      <c r="C39" s="203">
        <f t="shared" si="1"/>
        <v>88000000000</v>
      </c>
      <c r="D39" s="203">
        <f t="shared" si="1"/>
        <v>54000000000</v>
      </c>
      <c r="E39" s="203">
        <f t="shared" si="1"/>
        <v>87000000000</v>
      </c>
      <c r="F39" s="203">
        <f t="shared" si="1"/>
        <v>80000000000</v>
      </c>
      <c r="G39" s="203">
        <f t="shared" si="1"/>
        <v>280000000000</v>
      </c>
      <c r="H39" s="204">
        <f t="shared" si="1"/>
        <v>843961604606</v>
      </c>
      <c r="I39" s="205">
        <f>SUM(B39:G39)</f>
        <v>843961604606</v>
      </c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</row>
  </sheetData>
  <mergeCells count="3">
    <mergeCell ref="A1:K1"/>
    <mergeCell ref="A2:I2"/>
    <mergeCell ref="B3:G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7"/>
  <sheetViews>
    <sheetView zoomScale="120" zoomScaleNormal="120" workbookViewId="0">
      <selection activeCell="G5" sqref="G5"/>
    </sheetView>
  </sheetViews>
  <sheetFormatPr baseColWidth="10" defaultColWidth="11.42578125" defaultRowHeight="14.25"/>
  <cols>
    <col min="1" max="1" width="11.42578125" style="50"/>
    <col min="2" max="2" width="14.5703125" style="50" customWidth="1"/>
    <col min="3" max="4" width="11.42578125" style="50" bestFit="1"/>
    <col min="5" max="5" width="15.140625" style="50" bestFit="1" customWidth="1"/>
    <col min="6" max="6" width="16.42578125" style="50" bestFit="1" customWidth="1"/>
    <col min="7" max="7" width="31.42578125" style="50" customWidth="1"/>
    <col min="8" max="16384" width="11.42578125" style="50"/>
  </cols>
  <sheetData>
    <row r="1" spans="1:22" ht="15">
      <c r="A1" s="210" t="s">
        <v>61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22">
      <c r="A2" s="211" t="s">
        <v>62</v>
      </c>
      <c r="B2" s="212"/>
      <c r="C2" s="212"/>
      <c r="D2" s="213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spans="1:22">
      <c r="A3" s="52"/>
      <c r="B3" s="214" t="s">
        <v>63</v>
      </c>
      <c r="C3" s="215"/>
      <c r="D3" s="216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</row>
    <row r="4" spans="1:22">
      <c r="A4" s="53" t="s">
        <v>2</v>
      </c>
      <c r="B4" s="54" t="s">
        <v>64</v>
      </c>
      <c r="C4" s="54" t="s">
        <v>65</v>
      </c>
      <c r="D4" s="53" t="s">
        <v>66</v>
      </c>
      <c r="E4" s="55" t="s">
        <v>67</v>
      </c>
      <c r="F4" s="56" t="s">
        <v>11</v>
      </c>
      <c r="G4" s="143">
        <f>B5</f>
        <v>254961604606</v>
      </c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</row>
    <row r="5" spans="1:22" ht="18">
      <c r="A5" s="58" t="s">
        <v>12</v>
      </c>
      <c r="B5" s="59">
        <v>254961604606</v>
      </c>
      <c r="C5" s="60">
        <v>0</v>
      </c>
      <c r="D5" s="60">
        <v>0</v>
      </c>
      <c r="E5" s="61" t="s">
        <v>13</v>
      </c>
      <c r="F5" s="62" t="s">
        <v>14</v>
      </c>
      <c r="G5" s="144">
        <v>0</v>
      </c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</row>
    <row r="6" spans="1:22">
      <c r="A6" s="64" t="s">
        <v>18</v>
      </c>
      <c r="B6" s="65">
        <v>0</v>
      </c>
      <c r="C6" s="66">
        <v>0</v>
      </c>
      <c r="D6" s="66">
        <v>0</v>
      </c>
      <c r="E6" s="67" t="s">
        <v>14</v>
      </c>
      <c r="F6" s="68" t="s">
        <v>17</v>
      </c>
      <c r="G6" s="145">
        <v>0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</row>
    <row r="7" spans="1:22">
      <c r="A7" s="70" t="s">
        <v>20</v>
      </c>
      <c r="B7" s="94">
        <v>0</v>
      </c>
      <c r="C7" s="141"/>
      <c r="D7" s="141"/>
      <c r="E7" s="72" t="s">
        <v>21</v>
      </c>
      <c r="F7" s="73" t="s">
        <v>19</v>
      </c>
      <c r="G7" s="146">
        <v>0</v>
      </c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</row>
    <row r="8" spans="1:22">
      <c r="A8" s="75" t="s">
        <v>23</v>
      </c>
      <c r="B8" s="76"/>
      <c r="C8" s="77">
        <v>0</v>
      </c>
      <c r="D8" s="77">
        <v>0</v>
      </c>
      <c r="E8" s="78" t="s">
        <v>24</v>
      </c>
      <c r="F8" s="79" t="s">
        <v>22</v>
      </c>
      <c r="G8" s="147">
        <f>+B9</f>
        <v>0</v>
      </c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</row>
    <row r="9" spans="1:22">
      <c r="A9" s="81" t="s">
        <v>26</v>
      </c>
      <c r="B9" s="82">
        <v>0</v>
      </c>
      <c r="C9" s="83">
        <v>0</v>
      </c>
      <c r="D9" s="83">
        <v>0</v>
      </c>
      <c r="E9" s="84" t="s">
        <v>27</v>
      </c>
      <c r="F9" s="85" t="s">
        <v>25</v>
      </c>
      <c r="G9" s="148">
        <v>0</v>
      </c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</row>
    <row r="10" spans="1:22">
      <c r="A10" s="75" t="s">
        <v>29</v>
      </c>
      <c r="B10" s="76">
        <v>0</v>
      </c>
      <c r="C10" s="77">
        <v>0</v>
      </c>
      <c r="D10" s="77">
        <v>0</v>
      </c>
      <c r="E10" s="78" t="s">
        <v>24</v>
      </c>
      <c r="F10" s="87" t="s">
        <v>28</v>
      </c>
      <c r="G10" s="149">
        <v>0</v>
      </c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</row>
    <row r="11" spans="1:22">
      <c r="A11" s="81" t="s">
        <v>31</v>
      </c>
      <c r="B11" s="82">
        <v>0</v>
      </c>
      <c r="C11" s="83">
        <v>0</v>
      </c>
      <c r="D11" s="83">
        <v>0</v>
      </c>
      <c r="E11" s="84" t="s">
        <v>27</v>
      </c>
      <c r="F11" s="107" t="s">
        <v>30</v>
      </c>
      <c r="G11" s="150">
        <f>SUM(G4:G10)</f>
        <v>254961604606</v>
      </c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</row>
    <row r="12" spans="1:22">
      <c r="A12" s="90" t="s">
        <v>32</v>
      </c>
      <c r="B12" s="91">
        <v>0</v>
      </c>
      <c r="C12" s="92">
        <v>0</v>
      </c>
      <c r="D12" s="92">
        <v>0</v>
      </c>
      <c r="E12" s="64" t="s">
        <v>14</v>
      </c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</row>
    <row r="13" spans="1:22">
      <c r="A13" s="70" t="s">
        <v>33</v>
      </c>
      <c r="B13" s="94">
        <v>0</v>
      </c>
      <c r="C13" s="95">
        <v>0</v>
      </c>
      <c r="D13" s="95">
        <v>0</v>
      </c>
      <c r="E13" s="93" t="s">
        <v>21</v>
      </c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</row>
    <row r="14" spans="1:22">
      <c r="A14" s="70" t="s">
        <v>34</v>
      </c>
      <c r="B14" s="94">
        <v>0</v>
      </c>
      <c r="C14" s="95">
        <v>0</v>
      </c>
      <c r="D14" s="95">
        <v>0</v>
      </c>
      <c r="E14" s="93" t="s">
        <v>21</v>
      </c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</row>
    <row r="15" spans="1:22">
      <c r="A15" s="96" t="s">
        <v>35</v>
      </c>
      <c r="B15" s="97">
        <v>0</v>
      </c>
      <c r="C15" s="98">
        <v>0</v>
      </c>
      <c r="D15" s="98">
        <v>0</v>
      </c>
      <c r="E15" s="99" t="s">
        <v>36</v>
      </c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</row>
    <row r="16" spans="1:22">
      <c r="A16" s="75" t="s">
        <v>37</v>
      </c>
      <c r="B16" s="76">
        <v>0</v>
      </c>
      <c r="C16" s="77">
        <v>0</v>
      </c>
      <c r="D16" s="77">
        <v>0</v>
      </c>
      <c r="E16" s="100" t="s">
        <v>24</v>
      </c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</row>
    <row r="17" spans="1:22">
      <c r="A17" s="96" t="s">
        <v>38</v>
      </c>
      <c r="B17" s="97">
        <v>0</v>
      </c>
      <c r="C17" s="98">
        <v>0</v>
      </c>
      <c r="D17" s="98">
        <v>0</v>
      </c>
      <c r="E17" s="99" t="s">
        <v>36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</row>
    <row r="18" spans="1:22">
      <c r="A18" s="75" t="s">
        <v>39</v>
      </c>
      <c r="B18" s="76">
        <v>0</v>
      </c>
      <c r="C18" s="77">
        <v>0</v>
      </c>
      <c r="D18" s="77">
        <v>0</v>
      </c>
      <c r="E18" s="100" t="s">
        <v>24</v>
      </c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18">
      <c r="A19" s="81" t="s">
        <v>40</v>
      </c>
      <c r="B19" s="82">
        <v>0</v>
      </c>
      <c r="C19" s="83">
        <v>0</v>
      </c>
      <c r="D19" s="83">
        <v>0</v>
      </c>
      <c r="E19" s="89" t="s">
        <v>27</v>
      </c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</row>
    <row r="20" spans="1:22">
      <c r="A20" s="70" t="s">
        <v>41</v>
      </c>
      <c r="B20" s="94">
        <v>0</v>
      </c>
      <c r="C20" s="95">
        <v>0</v>
      </c>
      <c r="D20" s="95">
        <v>0</v>
      </c>
      <c r="E20" s="93" t="s">
        <v>21</v>
      </c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</row>
    <row r="21" spans="1:22">
      <c r="A21" s="75" t="s">
        <v>42</v>
      </c>
      <c r="B21" s="76">
        <v>0</v>
      </c>
      <c r="C21" s="77">
        <v>0</v>
      </c>
      <c r="D21" s="77">
        <v>0</v>
      </c>
      <c r="E21" s="100" t="s">
        <v>24</v>
      </c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</row>
    <row r="22" spans="1:22">
      <c r="A22" s="70" t="s">
        <v>43</v>
      </c>
      <c r="B22" s="94">
        <v>0</v>
      </c>
      <c r="C22" s="95">
        <v>0</v>
      </c>
      <c r="D22" s="95">
        <v>0</v>
      </c>
      <c r="E22" s="93" t="s">
        <v>21</v>
      </c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</row>
    <row r="23" spans="1:22">
      <c r="A23" s="101" t="s">
        <v>44</v>
      </c>
      <c r="B23" s="102">
        <v>0</v>
      </c>
      <c r="C23" s="103">
        <v>0</v>
      </c>
      <c r="D23" s="103">
        <v>0</v>
      </c>
      <c r="E23" s="104" t="s">
        <v>16</v>
      </c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</row>
    <row r="24" spans="1:22">
      <c r="A24" s="75" t="s">
        <v>45</v>
      </c>
      <c r="B24" s="76">
        <v>0</v>
      </c>
      <c r="C24" s="77">
        <v>0</v>
      </c>
      <c r="D24" s="77">
        <v>0</v>
      </c>
      <c r="E24" s="100" t="s">
        <v>24</v>
      </c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1:22">
      <c r="A25" s="70" t="s">
        <v>46</v>
      </c>
      <c r="B25" s="94">
        <v>0</v>
      </c>
      <c r="C25" s="95">
        <v>0</v>
      </c>
      <c r="D25" s="95">
        <v>0</v>
      </c>
      <c r="E25" s="93" t="s">
        <v>21</v>
      </c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  <row r="26" spans="1:22">
      <c r="A26" s="96" t="s">
        <v>47</v>
      </c>
      <c r="B26" s="97">
        <v>0</v>
      </c>
      <c r="C26" s="98">
        <v>0</v>
      </c>
      <c r="D26" s="98">
        <v>0</v>
      </c>
      <c r="E26" s="99" t="s">
        <v>36</v>
      </c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</row>
    <row r="27" spans="1:22" ht="18">
      <c r="A27" s="81" t="s">
        <v>48</v>
      </c>
      <c r="B27" s="82">
        <v>0</v>
      </c>
      <c r="C27" s="83">
        <v>0</v>
      </c>
      <c r="D27" s="83">
        <v>0</v>
      </c>
      <c r="E27" s="89" t="s">
        <v>27</v>
      </c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</row>
    <row r="28" spans="1:22">
      <c r="A28" s="90" t="s">
        <v>50</v>
      </c>
      <c r="B28" s="91">
        <v>0</v>
      </c>
      <c r="C28" s="142"/>
      <c r="D28" s="142"/>
      <c r="E28" s="64" t="s">
        <v>14</v>
      </c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</row>
    <row r="29" spans="1:22">
      <c r="A29" s="90" t="s">
        <v>51</v>
      </c>
      <c r="B29" s="91">
        <v>0</v>
      </c>
      <c r="C29" s="92">
        <v>0</v>
      </c>
      <c r="D29" s="92">
        <v>0</v>
      </c>
      <c r="E29" s="64" t="s">
        <v>14</v>
      </c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</row>
    <row r="30" spans="1:22" ht="18">
      <c r="A30" s="75" t="s">
        <v>52</v>
      </c>
      <c r="B30" s="76">
        <v>0</v>
      </c>
      <c r="C30" s="77">
        <v>0</v>
      </c>
      <c r="D30" s="77">
        <v>0</v>
      </c>
      <c r="E30" s="100" t="s">
        <v>24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</row>
    <row r="31" spans="1:22">
      <c r="A31" s="81" t="s">
        <v>53</v>
      </c>
      <c r="B31" s="82">
        <v>0</v>
      </c>
      <c r="C31" s="83">
        <v>0</v>
      </c>
      <c r="D31" s="83">
        <v>0</v>
      </c>
      <c r="E31" s="89" t="s">
        <v>27</v>
      </c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</row>
    <row r="32" spans="1:22">
      <c r="A32" s="75" t="s">
        <v>54</v>
      </c>
      <c r="B32" s="76">
        <v>0</v>
      </c>
      <c r="C32" s="77">
        <v>0</v>
      </c>
      <c r="D32" s="77">
        <v>0</v>
      </c>
      <c r="E32" s="100" t="s">
        <v>24</v>
      </c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</row>
    <row r="33" spans="1:22">
      <c r="A33" s="101" t="s">
        <v>55</v>
      </c>
      <c r="B33" s="102">
        <v>0</v>
      </c>
      <c r="C33" s="103">
        <v>0</v>
      </c>
      <c r="D33" s="103">
        <v>0</v>
      </c>
      <c r="E33" s="104" t="s">
        <v>16</v>
      </c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</row>
    <row r="34" spans="1:22">
      <c r="A34" s="96" t="s">
        <v>56</v>
      </c>
      <c r="B34" s="97">
        <v>0</v>
      </c>
      <c r="C34" s="98">
        <v>0</v>
      </c>
      <c r="D34" s="98">
        <v>0</v>
      </c>
      <c r="E34" s="99" t="s">
        <v>36</v>
      </c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</row>
    <row r="35" spans="1:22">
      <c r="A35" s="70" t="s">
        <v>57</v>
      </c>
      <c r="B35" s="94">
        <v>0</v>
      </c>
      <c r="C35" s="95">
        <v>0</v>
      </c>
      <c r="D35" s="95">
        <v>0</v>
      </c>
      <c r="E35" s="93" t="s">
        <v>21</v>
      </c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</row>
    <row r="36" spans="1:22">
      <c r="A36" s="70" t="s">
        <v>58</v>
      </c>
      <c r="B36" s="94">
        <v>0</v>
      </c>
      <c r="C36" s="94">
        <v>0</v>
      </c>
      <c r="D36" s="94">
        <v>0</v>
      </c>
      <c r="E36" s="93" t="s">
        <v>59</v>
      </c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</row>
    <row r="37" spans="1:22">
      <c r="A37" s="45" t="s">
        <v>30</v>
      </c>
      <c r="B37" s="46">
        <f>SUM(B5:B36)</f>
        <v>254961604606</v>
      </c>
      <c r="C37" s="47">
        <v>0</v>
      </c>
      <c r="D37" s="47">
        <v>0</v>
      </c>
      <c r="E37" s="106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</row>
  </sheetData>
  <mergeCells count="3">
    <mergeCell ref="A1:P1"/>
    <mergeCell ref="A2:D2"/>
    <mergeCell ref="B3:D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39"/>
  <sheetViews>
    <sheetView zoomScale="120" zoomScaleNormal="120" workbookViewId="0">
      <selection activeCell="A6" sqref="A6"/>
    </sheetView>
  </sheetViews>
  <sheetFormatPr baseColWidth="10" defaultColWidth="11.42578125" defaultRowHeight="15"/>
  <cols>
    <col min="2" max="2" width="14.5703125" customWidth="1"/>
    <col min="5" max="5" width="15.140625" bestFit="1" customWidth="1"/>
    <col min="6" max="6" width="16.42578125" bestFit="1" customWidth="1"/>
    <col min="7" max="7" width="23.140625" customWidth="1"/>
  </cols>
  <sheetData>
    <row r="1" spans="1:32">
      <c r="A1" s="210" t="s">
        <v>68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32">
      <c r="A2" s="211" t="s">
        <v>62</v>
      </c>
      <c r="B2" s="212"/>
      <c r="C2" s="212"/>
      <c r="D2" s="213"/>
      <c r="E2" s="51"/>
      <c r="F2" s="51"/>
      <c r="G2" s="5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32">
      <c r="A3" s="52"/>
      <c r="B3" s="214" t="s">
        <v>63</v>
      </c>
      <c r="C3" s="215"/>
      <c r="D3" s="216"/>
      <c r="E3" s="51"/>
      <c r="F3" s="51"/>
      <c r="G3" s="5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32">
      <c r="A4" s="53" t="s">
        <v>2</v>
      </c>
      <c r="B4" s="54" t="s">
        <v>64</v>
      </c>
      <c r="C4" s="54" t="s">
        <v>65</v>
      </c>
      <c r="D4" s="53" t="s">
        <v>66</v>
      </c>
      <c r="E4" s="55" t="s">
        <v>67</v>
      </c>
      <c r="F4" s="56" t="s">
        <v>11</v>
      </c>
      <c r="G4" s="133">
        <f>+B5</f>
        <v>850000000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32" ht="18">
      <c r="A5" s="58" t="s">
        <v>12</v>
      </c>
      <c r="B5" s="59">
        <v>850000000</v>
      </c>
      <c r="C5" s="60">
        <v>0</v>
      </c>
      <c r="D5" s="60">
        <v>0</v>
      </c>
      <c r="E5" s="61" t="s">
        <v>13</v>
      </c>
      <c r="F5" s="62" t="s">
        <v>14</v>
      </c>
      <c r="G5" s="134">
        <f>+B7+B13+B30+B31</f>
        <v>6224664600</v>
      </c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</row>
    <row r="6" spans="1:32">
      <c r="A6" s="19" t="s">
        <v>15</v>
      </c>
      <c r="B6" s="20">
        <v>601339199</v>
      </c>
      <c r="C6" s="21">
        <v>0</v>
      </c>
      <c r="D6" s="21">
        <v>0</v>
      </c>
      <c r="E6" s="21">
        <v>0</v>
      </c>
      <c r="F6" s="68" t="s">
        <v>17</v>
      </c>
      <c r="G6" s="135">
        <f>+B8+B14+B15+B21+B23+B26+B37+B38</f>
        <v>5431872600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32">
      <c r="A7" s="64" t="s">
        <v>18</v>
      </c>
      <c r="B7" s="65">
        <v>3123859200</v>
      </c>
      <c r="C7" s="66">
        <v>0</v>
      </c>
      <c r="D7" s="66">
        <v>0</v>
      </c>
      <c r="E7" s="67" t="s">
        <v>14</v>
      </c>
      <c r="F7" s="73" t="s">
        <v>19</v>
      </c>
      <c r="G7" s="136">
        <f>+B9+B11+B17+B19+B22+B25+B32+B34</f>
        <v>9007285238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32">
      <c r="A8" s="70" t="s">
        <v>20</v>
      </c>
      <c r="B8" s="94">
        <v>569830800</v>
      </c>
      <c r="C8" s="71"/>
      <c r="D8" s="71"/>
      <c r="E8" s="72" t="s">
        <v>21</v>
      </c>
      <c r="F8" s="79" t="s">
        <v>22</v>
      </c>
      <c r="G8" s="137">
        <f>+B10+B12+B20+B28+B33</f>
        <v>53965607963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32">
      <c r="A9" s="75" t="s">
        <v>23</v>
      </c>
      <c r="B9" s="76">
        <v>1048278000</v>
      </c>
      <c r="C9" s="77">
        <v>0</v>
      </c>
      <c r="D9" s="77">
        <v>0</v>
      </c>
      <c r="E9" s="78" t="s">
        <v>24</v>
      </c>
      <c r="F9" s="85" t="s">
        <v>25</v>
      </c>
      <c r="G9" s="138">
        <f>+B16+B18+B27+B36</f>
        <v>8406321000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32">
      <c r="A10" s="81" t="s">
        <v>26</v>
      </c>
      <c r="B10" s="82">
        <v>44036442563</v>
      </c>
      <c r="C10" s="83">
        <v>0</v>
      </c>
      <c r="D10" s="83">
        <v>0</v>
      </c>
      <c r="E10" s="84" t="s">
        <v>27</v>
      </c>
      <c r="F10" s="87" t="s">
        <v>28</v>
      </c>
      <c r="G10" s="139">
        <f>+B29+B6+B35+B24</f>
        <v>4114248599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32">
      <c r="A11" s="75" t="s">
        <v>29</v>
      </c>
      <c r="B11" s="76">
        <v>1828965600</v>
      </c>
      <c r="C11" s="77">
        <v>0</v>
      </c>
      <c r="D11" s="77">
        <v>0</v>
      </c>
      <c r="E11" s="78" t="s">
        <v>24</v>
      </c>
      <c r="F11" s="107" t="s">
        <v>30</v>
      </c>
      <c r="G11" s="140">
        <f>SUM(G4:G10)</f>
        <v>88000000000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32">
      <c r="A12" s="81" t="s">
        <v>31</v>
      </c>
      <c r="B12" s="82">
        <v>2558879400</v>
      </c>
      <c r="C12" s="83">
        <v>0</v>
      </c>
      <c r="D12" s="83">
        <v>0</v>
      </c>
      <c r="E12" s="84" t="s">
        <v>27</v>
      </c>
      <c r="F12" s="51"/>
      <c r="G12" s="5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32">
      <c r="A13" s="90" t="s">
        <v>32</v>
      </c>
      <c r="B13" s="91">
        <v>1610994000</v>
      </c>
      <c r="C13" s="92">
        <v>0</v>
      </c>
      <c r="D13" s="92">
        <v>0</v>
      </c>
      <c r="E13" s="64" t="s">
        <v>14</v>
      </c>
      <c r="F13" s="51"/>
      <c r="G13" s="5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32">
      <c r="A14" s="70" t="s">
        <v>33</v>
      </c>
      <c r="B14" s="94">
        <v>909955200</v>
      </c>
      <c r="C14" s="95">
        <v>0</v>
      </c>
      <c r="D14" s="95">
        <v>0</v>
      </c>
      <c r="E14" s="93" t="s">
        <v>21</v>
      </c>
      <c r="F14" s="51"/>
      <c r="G14" s="5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32">
      <c r="A15" s="70" t="s">
        <v>34</v>
      </c>
      <c r="B15" s="94">
        <v>932269800</v>
      </c>
      <c r="C15" s="95">
        <v>0</v>
      </c>
      <c r="D15" s="95">
        <v>0</v>
      </c>
      <c r="E15" s="93" t="s">
        <v>21</v>
      </c>
      <c r="F15" s="50"/>
      <c r="G15" s="50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32">
      <c r="A16" s="96" t="s">
        <v>35</v>
      </c>
      <c r="B16" s="97">
        <v>2530928400</v>
      </c>
      <c r="C16" s="98">
        <v>0</v>
      </c>
      <c r="D16" s="98">
        <v>0</v>
      </c>
      <c r="E16" s="99" t="s">
        <v>36</v>
      </c>
      <c r="F16" s="51"/>
      <c r="G16" s="5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75" t="s">
        <v>37</v>
      </c>
      <c r="B17" s="76">
        <v>1121181600</v>
      </c>
      <c r="C17" s="77">
        <v>0</v>
      </c>
      <c r="D17" s="77">
        <v>0</v>
      </c>
      <c r="E17" s="100" t="s">
        <v>24</v>
      </c>
      <c r="F17" s="51"/>
      <c r="G17" s="5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96" t="s">
        <v>38</v>
      </c>
      <c r="B18" s="97">
        <v>2286761400</v>
      </c>
      <c r="C18" s="98">
        <v>0</v>
      </c>
      <c r="D18" s="98">
        <v>0</v>
      </c>
      <c r="E18" s="99" t="s">
        <v>36</v>
      </c>
      <c r="F18" s="51"/>
      <c r="G18" s="5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75" t="s">
        <v>39</v>
      </c>
      <c r="B19" s="76">
        <v>1467034800</v>
      </c>
      <c r="C19" s="77">
        <v>0</v>
      </c>
      <c r="D19" s="77">
        <v>0</v>
      </c>
      <c r="E19" s="100" t="s">
        <v>24</v>
      </c>
      <c r="F19" s="51"/>
      <c r="G19" s="5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>
      <c r="A20" s="81" t="s">
        <v>40</v>
      </c>
      <c r="B20" s="82">
        <v>2977590000</v>
      </c>
      <c r="C20" s="83">
        <v>0</v>
      </c>
      <c r="D20" s="83">
        <v>0</v>
      </c>
      <c r="E20" s="89" t="s">
        <v>27</v>
      </c>
      <c r="F20" s="51"/>
      <c r="G20" s="5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70" t="s">
        <v>41</v>
      </c>
      <c r="B21" s="94">
        <v>458766000</v>
      </c>
      <c r="C21" s="95">
        <v>0</v>
      </c>
      <c r="D21" s="95">
        <v>0</v>
      </c>
      <c r="E21" s="93" t="s">
        <v>21</v>
      </c>
      <c r="F21" s="51"/>
      <c r="G21" s="5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75" t="s">
        <v>42</v>
      </c>
      <c r="B22" s="76">
        <v>948024000</v>
      </c>
      <c r="C22" s="77">
        <v>0</v>
      </c>
      <c r="D22" s="77">
        <v>0</v>
      </c>
      <c r="E22" s="100" t="s">
        <v>24</v>
      </c>
      <c r="F22" s="51"/>
      <c r="G22" s="5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70" t="s">
        <v>43</v>
      </c>
      <c r="B23" s="94">
        <v>412797000</v>
      </c>
      <c r="C23" s="95">
        <v>0</v>
      </c>
      <c r="D23" s="95">
        <v>0</v>
      </c>
      <c r="E23" s="93" t="s">
        <v>21</v>
      </c>
      <c r="F23" s="50"/>
      <c r="G23" s="50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101" t="s">
        <v>44</v>
      </c>
      <c r="B24" s="102">
        <v>1026009600</v>
      </c>
      <c r="C24" s="103">
        <v>0</v>
      </c>
      <c r="D24" s="103">
        <v>0</v>
      </c>
      <c r="E24" s="104" t="s">
        <v>16</v>
      </c>
      <c r="F24" s="51"/>
      <c r="G24" s="5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75" t="s">
        <v>45</v>
      </c>
      <c r="B25" s="76">
        <v>1177268400</v>
      </c>
      <c r="C25" s="77">
        <v>0</v>
      </c>
      <c r="D25" s="77">
        <v>0</v>
      </c>
      <c r="E25" s="100" t="s">
        <v>24</v>
      </c>
      <c r="F25" s="51"/>
      <c r="G25" s="5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70" t="s">
        <v>46</v>
      </c>
      <c r="B26" s="94">
        <v>1159019400</v>
      </c>
      <c r="C26" s="95">
        <v>0</v>
      </c>
      <c r="D26" s="95">
        <v>0</v>
      </c>
      <c r="E26" s="93" t="s">
        <v>21</v>
      </c>
      <c r="F26" s="51"/>
      <c r="G26" s="5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96" t="s">
        <v>47</v>
      </c>
      <c r="B27" s="97">
        <v>2014828200</v>
      </c>
      <c r="C27" s="98">
        <v>0</v>
      </c>
      <c r="D27" s="98">
        <v>0</v>
      </c>
      <c r="E27" s="99" t="s">
        <v>36</v>
      </c>
      <c r="F27" s="51"/>
      <c r="G27" s="5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>
      <c r="A28" s="81" t="s">
        <v>48</v>
      </c>
      <c r="B28" s="82">
        <v>1610070000</v>
      </c>
      <c r="C28" s="83">
        <v>0</v>
      </c>
      <c r="D28" s="83">
        <v>0</v>
      </c>
      <c r="E28" s="89" t="s">
        <v>27</v>
      </c>
      <c r="F28" s="51"/>
      <c r="G28" s="5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19" t="s">
        <v>49</v>
      </c>
      <c r="B29" s="20">
        <v>1117254600</v>
      </c>
      <c r="C29" s="20"/>
      <c r="D29" s="20"/>
      <c r="E29" s="116"/>
      <c r="F29" s="51"/>
      <c r="G29" s="5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90" t="s">
        <v>50</v>
      </c>
      <c r="B30" s="91">
        <v>704688600</v>
      </c>
      <c r="C30" s="105"/>
      <c r="D30" s="105"/>
      <c r="E30" s="64" t="s">
        <v>14</v>
      </c>
      <c r="F30" s="51"/>
      <c r="G30" s="5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90" t="s">
        <v>51</v>
      </c>
      <c r="B31" s="91">
        <v>785122800</v>
      </c>
      <c r="C31" s="92">
        <v>0</v>
      </c>
      <c r="D31" s="92">
        <v>0</v>
      </c>
      <c r="E31" s="64" t="s">
        <v>14</v>
      </c>
      <c r="F31" s="51"/>
      <c r="G31" s="5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>
      <c r="A32" s="75" t="s">
        <v>52</v>
      </c>
      <c r="B32" s="76">
        <v>363912038</v>
      </c>
      <c r="C32" s="77">
        <v>0</v>
      </c>
      <c r="D32" s="77">
        <v>0</v>
      </c>
      <c r="E32" s="100" t="s">
        <v>24</v>
      </c>
      <c r="F32" s="51"/>
      <c r="G32" s="5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81" t="s">
        <v>53</v>
      </c>
      <c r="B33" s="82">
        <v>2782626000</v>
      </c>
      <c r="C33" s="83">
        <v>0</v>
      </c>
      <c r="D33" s="83">
        <v>0</v>
      </c>
      <c r="E33" s="89" t="s">
        <v>27</v>
      </c>
      <c r="F33" s="51"/>
      <c r="G33" s="5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75" t="s">
        <v>54</v>
      </c>
      <c r="B34" s="76">
        <v>1052620800</v>
      </c>
      <c r="C34" s="77">
        <v>0</v>
      </c>
      <c r="D34" s="77">
        <v>0</v>
      </c>
      <c r="E34" s="100" t="s">
        <v>24</v>
      </c>
      <c r="F34" s="51"/>
      <c r="G34" s="5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101" t="s">
        <v>55</v>
      </c>
      <c r="B35" s="102">
        <v>1369645200</v>
      </c>
      <c r="C35" s="103">
        <v>0</v>
      </c>
      <c r="D35" s="103">
        <v>0</v>
      </c>
      <c r="E35" s="104" t="s">
        <v>16</v>
      </c>
      <c r="F35" s="51"/>
      <c r="G35" s="5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96" t="s">
        <v>56</v>
      </c>
      <c r="B36" s="97">
        <v>1573803000</v>
      </c>
      <c r="C36" s="98">
        <v>0</v>
      </c>
      <c r="D36" s="98">
        <v>0</v>
      </c>
      <c r="E36" s="99" t="s">
        <v>36</v>
      </c>
      <c r="F36" s="51"/>
      <c r="G36" s="5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70" t="s">
        <v>57</v>
      </c>
      <c r="B37" s="94">
        <v>546222600</v>
      </c>
      <c r="C37" s="95">
        <v>0</v>
      </c>
      <c r="D37" s="95">
        <v>0</v>
      </c>
      <c r="E37" s="93" t="s">
        <v>21</v>
      </c>
      <c r="F37" s="51"/>
      <c r="G37" s="51"/>
    </row>
    <row r="38" spans="1:22">
      <c r="A38" s="70" t="s">
        <v>58</v>
      </c>
      <c r="B38" s="94">
        <v>443011800</v>
      </c>
      <c r="C38" s="94">
        <v>0</v>
      </c>
      <c r="D38" s="94">
        <v>0</v>
      </c>
      <c r="E38" s="93" t="s">
        <v>59</v>
      </c>
    </row>
    <row r="39" spans="1:22">
      <c r="A39" s="45" t="s">
        <v>30</v>
      </c>
      <c r="B39" s="46">
        <f>SUM(B5:B38)</f>
        <v>88000000000</v>
      </c>
      <c r="C39" s="47">
        <v>0</v>
      </c>
      <c r="D39" s="47">
        <v>0</v>
      </c>
      <c r="E39" s="106"/>
    </row>
  </sheetData>
  <autoFilter ref="A4:E38" xr:uid="{00000000-0009-0000-0000-000002000000}"/>
  <mergeCells count="3">
    <mergeCell ref="A1:P1"/>
    <mergeCell ref="A2:D2"/>
    <mergeCell ref="B3:D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9"/>
  <sheetViews>
    <sheetView zoomScale="130" zoomScaleNormal="130" workbookViewId="0">
      <selection activeCell="B5" sqref="B5:B39"/>
    </sheetView>
  </sheetViews>
  <sheetFormatPr baseColWidth="10" defaultColWidth="11.42578125" defaultRowHeight="15"/>
  <cols>
    <col min="2" max="2" width="14.5703125" customWidth="1"/>
    <col min="5" max="5" width="15.140625" bestFit="1" customWidth="1"/>
    <col min="6" max="6" width="16.42578125" bestFit="1" customWidth="1"/>
    <col min="7" max="7" width="23.140625" customWidth="1"/>
  </cols>
  <sheetData>
    <row r="1" spans="1:22">
      <c r="A1" s="210" t="s">
        <v>69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22">
      <c r="A2" s="217" t="s">
        <v>70</v>
      </c>
      <c r="B2" s="218"/>
      <c r="C2" s="218"/>
      <c r="D2" s="2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2"/>
      <c r="B3" s="214" t="s">
        <v>63</v>
      </c>
      <c r="C3" s="220"/>
      <c r="D3" s="2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>
      <c r="A4" s="3" t="s">
        <v>71</v>
      </c>
      <c r="B4" s="4" t="s">
        <v>72</v>
      </c>
      <c r="C4" s="4" t="s">
        <v>73</v>
      </c>
      <c r="D4" s="3" t="s">
        <v>74</v>
      </c>
      <c r="E4" s="3" t="s">
        <v>67</v>
      </c>
      <c r="F4" s="58"/>
      <c r="G4" s="5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>
      <c r="A5" s="58" t="s">
        <v>12</v>
      </c>
      <c r="B5" s="59">
        <v>23215113175</v>
      </c>
      <c r="C5" s="60">
        <v>0</v>
      </c>
      <c r="D5" s="60">
        <v>0</v>
      </c>
      <c r="E5" s="60">
        <v>0</v>
      </c>
      <c r="F5" s="58"/>
      <c r="G5" s="5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0">
      <c r="A6" s="19" t="s">
        <v>15</v>
      </c>
      <c r="B6" s="20">
        <v>686689796</v>
      </c>
      <c r="C6" s="21">
        <v>0</v>
      </c>
      <c r="D6" s="21">
        <v>0</v>
      </c>
      <c r="E6" s="21">
        <v>0</v>
      </c>
      <c r="F6" s="131" t="s">
        <v>12</v>
      </c>
      <c r="G6" s="132">
        <f>+B5</f>
        <v>23215113175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>
      <c r="A7" s="31" t="s">
        <v>75</v>
      </c>
      <c r="B7" s="32">
        <v>629705306</v>
      </c>
      <c r="C7" s="33">
        <v>0</v>
      </c>
      <c r="D7" s="33">
        <v>0</v>
      </c>
      <c r="E7" s="31" t="s">
        <v>14</v>
      </c>
      <c r="F7" s="38" t="s">
        <v>14</v>
      </c>
      <c r="G7" s="39">
        <f>+B7+B30+B31+B13</f>
        <v>3172845824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>
      <c r="A8" s="5" t="s">
        <v>76</v>
      </c>
      <c r="B8" s="6">
        <v>925087106</v>
      </c>
      <c r="C8" s="40"/>
      <c r="D8" s="40"/>
      <c r="E8" s="8" t="s">
        <v>21</v>
      </c>
      <c r="F8" s="43" t="s">
        <v>17</v>
      </c>
      <c r="G8" s="41">
        <f>+B8+B14+B15+B21+B23+B26+B37+B38</f>
        <v>6296727848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>
      <c r="A9" s="13" t="s">
        <v>77</v>
      </c>
      <c r="B9" s="14">
        <v>764486906</v>
      </c>
      <c r="C9" s="15">
        <v>0</v>
      </c>
      <c r="D9" s="15">
        <v>0</v>
      </c>
      <c r="E9" s="16" t="s">
        <v>24</v>
      </c>
      <c r="F9" s="17" t="s">
        <v>19</v>
      </c>
      <c r="G9" s="18">
        <f>+B9+B11+B17+B19+B22+B25+B32+B34</f>
        <v>5969263839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23" t="s">
        <v>78</v>
      </c>
      <c r="B10" s="24">
        <v>4139346292</v>
      </c>
      <c r="C10" s="25">
        <v>0</v>
      </c>
      <c r="D10" s="25">
        <v>0</v>
      </c>
      <c r="E10" s="26" t="s">
        <v>27</v>
      </c>
      <c r="F10" s="27" t="s">
        <v>22</v>
      </c>
      <c r="G10" s="28">
        <f>+B10+B12+B20+B28+B33</f>
        <v>7632375376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13" t="s">
        <v>79</v>
      </c>
      <c r="B11" s="14">
        <v>1206143306</v>
      </c>
      <c r="C11" s="15">
        <v>0</v>
      </c>
      <c r="D11" s="15">
        <v>0</v>
      </c>
      <c r="E11" s="16" t="s">
        <v>24</v>
      </c>
      <c r="F11" s="44" t="s">
        <v>25</v>
      </c>
      <c r="G11" s="42">
        <f>+B16+B18+B27+B36</f>
        <v>4454224024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23" t="s">
        <v>80</v>
      </c>
      <c r="B12" s="24">
        <v>802929966</v>
      </c>
      <c r="C12" s="25">
        <v>0</v>
      </c>
      <c r="D12" s="25">
        <v>0</v>
      </c>
      <c r="E12" s="26" t="s">
        <v>27</v>
      </c>
      <c r="F12" s="29" t="s">
        <v>28</v>
      </c>
      <c r="G12" s="30">
        <f>+B24+B6+B29+B35</f>
        <v>3259449914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4" t="s">
        <v>81</v>
      </c>
      <c r="B13" s="35">
        <v>673572506</v>
      </c>
      <c r="C13" s="36">
        <v>0</v>
      </c>
      <c r="D13" s="36">
        <v>0</v>
      </c>
      <c r="E13" s="31" t="s">
        <v>14</v>
      </c>
      <c r="F13" s="1"/>
      <c r="G13" s="122">
        <f>SUM(G6:G12)</f>
        <v>54000000000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5" t="s">
        <v>82</v>
      </c>
      <c r="B14" s="6">
        <v>817255906</v>
      </c>
      <c r="C14" s="40"/>
      <c r="D14" s="40"/>
      <c r="E14" s="8" t="s">
        <v>21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5" t="s">
        <v>83</v>
      </c>
      <c r="B15" s="6">
        <v>852715906</v>
      </c>
      <c r="C15" s="7">
        <v>0</v>
      </c>
      <c r="D15" s="7">
        <v>0</v>
      </c>
      <c r="E15" s="8" t="s">
        <v>21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9" t="s">
        <v>84</v>
      </c>
      <c r="B16" s="10">
        <v>1078688906</v>
      </c>
      <c r="C16" s="11">
        <v>0</v>
      </c>
      <c r="D16" s="11">
        <v>0</v>
      </c>
      <c r="E16" s="12" t="s">
        <v>36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13" t="s">
        <v>85</v>
      </c>
      <c r="B17" s="14">
        <v>799230106</v>
      </c>
      <c r="C17" s="15">
        <v>0</v>
      </c>
      <c r="D17" s="15">
        <v>0</v>
      </c>
      <c r="E17" s="16" t="s">
        <v>24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9" t="s">
        <v>86</v>
      </c>
      <c r="B18" s="10">
        <v>1178835706</v>
      </c>
      <c r="C18" s="11">
        <v>0</v>
      </c>
      <c r="D18" s="11">
        <v>0</v>
      </c>
      <c r="E18" s="12" t="s">
        <v>36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13" t="s">
        <v>87</v>
      </c>
      <c r="B19" s="14">
        <v>629752706</v>
      </c>
      <c r="C19" s="15">
        <v>0</v>
      </c>
      <c r="D19" s="15">
        <v>0</v>
      </c>
      <c r="E19" s="16" t="s">
        <v>24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>
      <c r="A20" s="23" t="s">
        <v>88</v>
      </c>
      <c r="B20" s="24">
        <v>678079706</v>
      </c>
      <c r="C20" s="25">
        <v>0</v>
      </c>
      <c r="D20" s="25">
        <v>0</v>
      </c>
      <c r="E20" s="26" t="s">
        <v>27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5" t="s">
        <v>89</v>
      </c>
      <c r="B21" s="6">
        <v>651757106</v>
      </c>
      <c r="C21" s="40"/>
      <c r="D21" s="40"/>
      <c r="E21" s="8" t="s">
        <v>21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13" t="s">
        <v>90</v>
      </c>
      <c r="B22" s="14">
        <v>655057106</v>
      </c>
      <c r="C22" s="15">
        <v>0</v>
      </c>
      <c r="D22" s="15">
        <v>0</v>
      </c>
      <c r="E22" s="16" t="s">
        <v>24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5" t="s">
        <v>91</v>
      </c>
      <c r="B23" s="6">
        <v>765377306</v>
      </c>
      <c r="C23" s="7">
        <v>0</v>
      </c>
      <c r="D23" s="7">
        <v>0</v>
      </c>
      <c r="E23" s="8" t="s">
        <v>21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19" t="s">
        <v>92</v>
      </c>
      <c r="B24" s="20">
        <v>740830706</v>
      </c>
      <c r="C24" s="21">
        <v>0</v>
      </c>
      <c r="D24" s="21">
        <v>0</v>
      </c>
      <c r="E24" s="22" t="s">
        <v>16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13" t="s">
        <v>93</v>
      </c>
      <c r="B25" s="14">
        <v>668452706</v>
      </c>
      <c r="C25" s="15">
        <v>0</v>
      </c>
      <c r="D25" s="15">
        <v>0</v>
      </c>
      <c r="E25" s="16" t="s">
        <v>24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5" t="s">
        <v>94</v>
      </c>
      <c r="B26" s="6">
        <v>919472306</v>
      </c>
      <c r="C26" s="7">
        <v>0</v>
      </c>
      <c r="D26" s="7">
        <v>0</v>
      </c>
      <c r="E26" s="8" t="s">
        <v>21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9" t="s">
        <v>95</v>
      </c>
      <c r="B27" s="10">
        <v>1358362106</v>
      </c>
      <c r="C27" s="11">
        <v>0</v>
      </c>
      <c r="D27" s="11">
        <v>0</v>
      </c>
      <c r="E27" s="12" t="s">
        <v>36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>
      <c r="A28" s="23" t="s">
        <v>96</v>
      </c>
      <c r="B28" s="24">
        <v>1149115706</v>
      </c>
      <c r="C28" s="25">
        <v>0</v>
      </c>
      <c r="D28" s="25">
        <v>0</v>
      </c>
      <c r="E28" s="26" t="s">
        <v>27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19" t="s">
        <v>49</v>
      </c>
      <c r="B29" s="20">
        <v>854665106</v>
      </c>
      <c r="C29" s="20"/>
      <c r="D29" s="20"/>
      <c r="E29" s="116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4" t="s">
        <v>97</v>
      </c>
      <c r="B30" s="35">
        <v>983396906</v>
      </c>
      <c r="C30" s="37"/>
      <c r="D30" s="37"/>
      <c r="E30" s="31" t="s">
        <v>14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4" t="s">
        <v>98</v>
      </c>
      <c r="B31" s="35">
        <v>886171106</v>
      </c>
      <c r="C31" s="36">
        <v>0</v>
      </c>
      <c r="D31" s="36">
        <v>0</v>
      </c>
      <c r="E31" s="31" t="s">
        <v>14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>
      <c r="A32" s="13" t="s">
        <v>99</v>
      </c>
      <c r="B32" s="14">
        <v>405541106</v>
      </c>
      <c r="C32" s="15">
        <v>0</v>
      </c>
      <c r="D32" s="15">
        <v>0</v>
      </c>
      <c r="E32" s="16" t="s">
        <v>24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23" t="s">
        <v>100</v>
      </c>
      <c r="B33" s="24">
        <v>862903706</v>
      </c>
      <c r="C33" s="25">
        <v>0</v>
      </c>
      <c r="D33" s="25">
        <v>0</v>
      </c>
      <c r="E33" s="26" t="s">
        <v>27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13" t="s">
        <v>101</v>
      </c>
      <c r="B34" s="14">
        <v>840599897</v>
      </c>
      <c r="C34" s="15">
        <v>0</v>
      </c>
      <c r="D34" s="15">
        <v>0</v>
      </c>
      <c r="E34" s="16" t="s">
        <v>24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19" t="s">
        <v>102</v>
      </c>
      <c r="B35" s="20">
        <v>977264306</v>
      </c>
      <c r="C35" s="21">
        <v>0</v>
      </c>
      <c r="D35" s="21">
        <v>0</v>
      </c>
      <c r="E35" s="22" t="s">
        <v>16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9" t="s">
        <v>103</v>
      </c>
      <c r="B36" s="10">
        <v>838337306</v>
      </c>
      <c r="C36" s="11">
        <v>0</v>
      </c>
      <c r="D36" s="11">
        <v>0</v>
      </c>
      <c r="E36" s="12" t="s">
        <v>36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5" t="s">
        <v>104</v>
      </c>
      <c r="B37" s="6">
        <v>663901106</v>
      </c>
      <c r="C37" s="7">
        <v>0</v>
      </c>
      <c r="D37" s="7">
        <v>0</v>
      </c>
      <c r="E37" s="8" t="s">
        <v>21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5" t="s">
        <v>105</v>
      </c>
      <c r="B38" s="6">
        <v>701161106</v>
      </c>
      <c r="C38" s="7"/>
      <c r="D38" s="7"/>
      <c r="E38" s="8" t="s">
        <v>59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45" t="s">
        <v>30</v>
      </c>
      <c r="B39" s="46">
        <f>SUM(B5:B38)</f>
        <v>54000000000</v>
      </c>
      <c r="C39" s="47">
        <v>0</v>
      </c>
      <c r="D39" s="47">
        <v>0</v>
      </c>
      <c r="E39" s="48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</sheetData>
  <autoFilter ref="A4:E39" xr:uid="{00000000-0009-0000-0000-000003000000}"/>
  <mergeCells count="3">
    <mergeCell ref="A1:P1"/>
    <mergeCell ref="A2:D2"/>
    <mergeCell ref="B3:D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46"/>
  <sheetViews>
    <sheetView zoomScale="120" zoomScaleNormal="120" workbookViewId="0">
      <selection activeCell="B5" sqref="B5:B36"/>
    </sheetView>
  </sheetViews>
  <sheetFormatPr baseColWidth="10" defaultColWidth="11.42578125" defaultRowHeight="15"/>
  <cols>
    <col min="2" max="2" width="14.5703125" customWidth="1"/>
    <col min="5" max="5" width="15.140625" bestFit="1" customWidth="1"/>
    <col min="6" max="6" width="19" customWidth="1"/>
    <col min="7" max="7" width="23.140625" customWidth="1"/>
  </cols>
  <sheetData>
    <row r="1" spans="1:22">
      <c r="A1" s="210" t="s">
        <v>106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22">
      <c r="A2" s="217" t="s">
        <v>70</v>
      </c>
      <c r="B2" s="218"/>
      <c r="C2" s="218"/>
      <c r="D2" s="2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2"/>
      <c r="B3" s="214" t="s">
        <v>63</v>
      </c>
      <c r="C3" s="220"/>
      <c r="D3" s="2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>
      <c r="A4" s="3" t="s">
        <v>71</v>
      </c>
      <c r="B4" s="4" t="s">
        <v>72</v>
      </c>
      <c r="C4" s="4" t="s">
        <v>73</v>
      </c>
      <c r="D4" s="3" t="s">
        <v>74</v>
      </c>
      <c r="E4" s="3" t="s">
        <v>67</v>
      </c>
      <c r="F4" s="130" t="s">
        <v>12</v>
      </c>
      <c r="G4" s="130">
        <v>17400000000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>
      <c r="A5" s="49" t="s">
        <v>12</v>
      </c>
      <c r="B5" s="127">
        <v>17400000000</v>
      </c>
      <c r="C5" s="128">
        <v>0</v>
      </c>
      <c r="D5" s="128">
        <v>0</v>
      </c>
      <c r="E5" s="49" t="s">
        <v>14</v>
      </c>
      <c r="F5" s="38" t="s">
        <v>14</v>
      </c>
      <c r="G5" s="39">
        <f>SUM(B11+B27+B28)</f>
        <v>37380000000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>
      <c r="A6" s="5" t="s">
        <v>76</v>
      </c>
      <c r="B6" s="129">
        <v>0</v>
      </c>
      <c r="C6" s="40"/>
      <c r="D6" s="40"/>
      <c r="E6" s="8" t="s">
        <v>21</v>
      </c>
      <c r="F6" s="43" t="s">
        <v>17</v>
      </c>
      <c r="G6" s="41">
        <v>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>
      <c r="A7" t="s">
        <v>107</v>
      </c>
      <c r="B7" s="14">
        <v>12500000000</v>
      </c>
      <c r="C7" s="15">
        <v>0</v>
      </c>
      <c r="D7" s="15">
        <v>0</v>
      </c>
      <c r="E7" s="16" t="s">
        <v>24</v>
      </c>
      <c r="F7" s="17" t="s">
        <v>19</v>
      </c>
      <c r="G7" s="18">
        <f>SUM(B7+B9+B23)</f>
        <v>25600000000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>
      <c r="A8" s="23" t="s">
        <v>78</v>
      </c>
      <c r="B8" s="24">
        <v>6000000000</v>
      </c>
      <c r="C8" s="25">
        <v>0</v>
      </c>
      <c r="D8" s="25">
        <v>0</v>
      </c>
      <c r="E8" s="26" t="s">
        <v>27</v>
      </c>
      <c r="F8" s="27" t="s">
        <v>22</v>
      </c>
      <c r="G8" s="28">
        <f>SUM(B8)</f>
        <v>6000000000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>
      <c r="A9" s="13" t="s">
        <v>79</v>
      </c>
      <c r="B9" s="14">
        <v>0</v>
      </c>
      <c r="C9" s="15">
        <v>0</v>
      </c>
      <c r="D9" s="15">
        <v>0</v>
      </c>
      <c r="E9" s="16" t="s">
        <v>24</v>
      </c>
      <c r="F9" s="44" t="s">
        <v>25</v>
      </c>
      <c r="G9" s="42">
        <f>SUM(B33)</f>
        <v>620000000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23" t="s">
        <v>80</v>
      </c>
      <c r="B10" s="24">
        <v>0</v>
      </c>
      <c r="C10" s="25">
        <v>0</v>
      </c>
      <c r="D10" s="25">
        <v>0</v>
      </c>
      <c r="E10" s="26" t="s">
        <v>27</v>
      </c>
      <c r="F10" s="29" t="s">
        <v>28</v>
      </c>
      <c r="G10" s="30">
        <v>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34" t="s">
        <v>81</v>
      </c>
      <c r="B11" s="35">
        <v>12460000000</v>
      </c>
      <c r="C11" s="36">
        <v>0</v>
      </c>
      <c r="D11" s="36">
        <v>0</v>
      </c>
      <c r="E11" s="31" t="s">
        <v>14</v>
      </c>
      <c r="F11" s="1"/>
      <c r="G11" s="122">
        <f>SUM(G4:G10)</f>
        <v>87000000000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5" t="s">
        <v>82</v>
      </c>
      <c r="B12" s="129">
        <v>0</v>
      </c>
      <c r="C12" s="40"/>
      <c r="D12" s="40"/>
      <c r="E12" s="8" t="s">
        <v>21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5" t="s">
        <v>83</v>
      </c>
      <c r="B13" s="6">
        <v>0</v>
      </c>
      <c r="C13" s="7">
        <v>0</v>
      </c>
      <c r="D13" s="7">
        <v>0</v>
      </c>
      <c r="E13" s="8" t="s">
        <v>21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9" t="s">
        <v>84</v>
      </c>
      <c r="B14" s="10">
        <v>0</v>
      </c>
      <c r="C14" s="11">
        <v>0</v>
      </c>
      <c r="D14" s="11">
        <v>0</v>
      </c>
      <c r="E14" s="12" t="s">
        <v>36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13" t="s">
        <v>85</v>
      </c>
      <c r="B15" s="14">
        <v>0</v>
      </c>
      <c r="C15" s="15">
        <v>0</v>
      </c>
      <c r="D15" s="15">
        <v>0</v>
      </c>
      <c r="E15" s="16" t="s">
        <v>24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9" t="s">
        <v>86</v>
      </c>
      <c r="B16" s="10">
        <v>0</v>
      </c>
      <c r="C16" s="11">
        <v>0</v>
      </c>
      <c r="D16" s="11">
        <v>0</v>
      </c>
      <c r="E16" s="12" t="s">
        <v>36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13" t="s">
        <v>87</v>
      </c>
      <c r="B17" s="14">
        <v>0</v>
      </c>
      <c r="C17" s="15">
        <v>0</v>
      </c>
      <c r="D17" s="15">
        <v>0</v>
      </c>
      <c r="E17" s="16" t="s">
        <v>24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>
      <c r="A18" s="23" t="s">
        <v>88</v>
      </c>
      <c r="B18" s="24">
        <v>0</v>
      </c>
      <c r="C18" s="25">
        <v>0</v>
      </c>
      <c r="D18" s="25">
        <v>0</v>
      </c>
      <c r="E18" s="26" t="s">
        <v>27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5" t="s">
        <v>89</v>
      </c>
      <c r="B19" s="129">
        <v>0</v>
      </c>
      <c r="C19" s="40"/>
      <c r="D19" s="40"/>
      <c r="E19" s="8" t="s">
        <v>21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13" t="s">
        <v>90</v>
      </c>
      <c r="B20" s="14">
        <v>0</v>
      </c>
      <c r="C20" s="15">
        <v>0</v>
      </c>
      <c r="D20" s="15">
        <v>0</v>
      </c>
      <c r="E20" s="16" t="s">
        <v>24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5" t="s">
        <v>91</v>
      </c>
      <c r="B21" s="6">
        <v>0</v>
      </c>
      <c r="C21" s="7">
        <v>0</v>
      </c>
      <c r="D21" s="7">
        <v>0</v>
      </c>
      <c r="E21" s="8" t="s">
        <v>21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19" t="s">
        <v>92</v>
      </c>
      <c r="B22" s="20">
        <v>0</v>
      </c>
      <c r="C22" s="21">
        <v>0</v>
      </c>
      <c r="D22" s="21">
        <v>0</v>
      </c>
      <c r="E22" s="22" t="s">
        <v>16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13" t="s">
        <v>93</v>
      </c>
      <c r="B23" s="14">
        <v>13100000000</v>
      </c>
      <c r="C23" s="15">
        <v>0</v>
      </c>
      <c r="D23" s="15">
        <v>0</v>
      </c>
      <c r="E23" s="16" t="s">
        <v>24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5" t="s">
        <v>94</v>
      </c>
      <c r="B24" s="6">
        <v>0</v>
      </c>
      <c r="C24" s="7">
        <v>0</v>
      </c>
      <c r="D24" s="7">
        <v>0</v>
      </c>
      <c r="E24" s="8" t="s">
        <v>21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9" t="s">
        <v>95</v>
      </c>
      <c r="B25" s="10">
        <v>0</v>
      </c>
      <c r="C25" s="11">
        <v>0</v>
      </c>
      <c r="D25" s="11">
        <v>0</v>
      </c>
      <c r="E25" s="12" t="s">
        <v>36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>
      <c r="A26" s="23" t="s">
        <v>96</v>
      </c>
      <c r="B26" s="24">
        <v>0</v>
      </c>
      <c r="C26" s="25">
        <v>0</v>
      </c>
      <c r="D26" s="25">
        <v>0</v>
      </c>
      <c r="E26" s="26" t="s">
        <v>27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4" t="s">
        <v>97</v>
      </c>
      <c r="B27" s="119">
        <v>12460000000</v>
      </c>
      <c r="C27" s="37"/>
      <c r="D27" s="37"/>
      <c r="E27" s="31" t="s">
        <v>14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4" t="s">
        <v>98</v>
      </c>
      <c r="B28" s="35">
        <v>12460000000</v>
      </c>
      <c r="C28" s="36">
        <v>0</v>
      </c>
      <c r="D28" s="36">
        <v>0</v>
      </c>
      <c r="E28" s="31" t="s">
        <v>14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>
      <c r="A29" s="13" t="s">
        <v>99</v>
      </c>
      <c r="B29" s="14">
        <v>0</v>
      </c>
      <c r="C29" s="15">
        <v>0</v>
      </c>
      <c r="D29" s="15">
        <v>0</v>
      </c>
      <c r="E29" s="16" t="s">
        <v>24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23" t="s">
        <v>100</v>
      </c>
      <c r="B30" s="24">
        <v>0</v>
      </c>
      <c r="C30" s="25">
        <v>0</v>
      </c>
      <c r="D30" s="25">
        <v>0</v>
      </c>
      <c r="E30" s="26" t="s">
        <v>27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13" t="s">
        <v>101</v>
      </c>
      <c r="B31" s="14">
        <v>0</v>
      </c>
      <c r="C31" s="15">
        <v>0</v>
      </c>
      <c r="D31" s="15">
        <v>0</v>
      </c>
      <c r="E31" s="16" t="s">
        <v>24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19" t="s">
        <v>102</v>
      </c>
      <c r="B32" s="20">
        <v>0</v>
      </c>
      <c r="C32" s="21">
        <v>0</v>
      </c>
      <c r="D32" s="21">
        <v>0</v>
      </c>
      <c r="E32" s="22" t="s">
        <v>16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9" t="s">
        <v>103</v>
      </c>
      <c r="B33" s="10">
        <v>620000000</v>
      </c>
      <c r="C33" s="11">
        <v>0</v>
      </c>
      <c r="D33" s="11">
        <v>0</v>
      </c>
      <c r="E33" s="12" t="s">
        <v>36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5" t="s">
        <v>104</v>
      </c>
      <c r="B34" s="6">
        <v>0</v>
      </c>
      <c r="C34" s="7">
        <v>0</v>
      </c>
      <c r="D34" s="7">
        <v>0</v>
      </c>
      <c r="E34" s="8" t="s">
        <v>21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5" t="s">
        <v>105</v>
      </c>
      <c r="B35" s="40"/>
      <c r="C35" s="40"/>
      <c r="D35" s="40"/>
      <c r="E35" s="8" t="s">
        <v>59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45" t="s">
        <v>30</v>
      </c>
      <c r="B36" s="46">
        <f>SUM(B5:B35)</f>
        <v>87000000000</v>
      </c>
      <c r="C36" s="47">
        <v>0</v>
      </c>
      <c r="D36" s="47">
        <v>0</v>
      </c>
      <c r="E36" s="48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40" spans="1:22">
      <c r="A40" s="123"/>
      <c r="B40" s="125"/>
      <c r="C40" s="222"/>
      <c r="D40" s="223"/>
      <c r="E40" s="222"/>
      <c r="F40" s="223"/>
      <c r="G40" s="224"/>
      <c r="H40" s="225"/>
      <c r="I40" s="226"/>
      <c r="J40" s="227"/>
      <c r="K40" s="124"/>
      <c r="L40" s="125"/>
      <c r="M40" s="126"/>
    </row>
    <row r="41" spans="1:22">
      <c r="A41" s="123"/>
      <c r="B41" s="125"/>
      <c r="C41" s="222"/>
      <c r="D41" s="223"/>
      <c r="E41" s="222"/>
      <c r="F41" s="223"/>
      <c r="G41" s="224"/>
      <c r="H41" s="225"/>
      <c r="I41" s="226"/>
      <c r="J41" s="227"/>
      <c r="K41" s="124"/>
      <c r="L41" s="125"/>
      <c r="M41" s="126"/>
    </row>
    <row r="42" spans="1:22">
      <c r="A42" s="123"/>
      <c r="B42" s="125"/>
      <c r="C42" s="226"/>
      <c r="D42" s="227"/>
      <c r="E42" s="226"/>
      <c r="F42" s="227"/>
      <c r="G42" s="224"/>
      <c r="H42" s="225"/>
      <c r="I42" s="226"/>
      <c r="J42" s="227"/>
      <c r="K42" s="124"/>
      <c r="L42" s="125"/>
      <c r="M42" s="126"/>
    </row>
    <row r="43" spans="1:22">
      <c r="A43" s="123"/>
      <c r="B43" s="125"/>
      <c r="C43" s="226"/>
      <c r="D43" s="227"/>
      <c r="E43" s="226"/>
      <c r="F43" s="227"/>
      <c r="G43" s="224"/>
      <c r="H43" s="225"/>
      <c r="I43" s="226"/>
      <c r="J43" s="227"/>
      <c r="K43" s="124"/>
      <c r="L43" s="125"/>
      <c r="M43" s="126"/>
    </row>
    <row r="44" spans="1:22">
      <c r="A44" s="123"/>
      <c r="B44" s="125"/>
      <c r="C44" s="226"/>
      <c r="D44" s="227"/>
      <c r="E44" s="226"/>
      <c r="F44" s="227"/>
      <c r="G44" s="224"/>
      <c r="H44" s="225"/>
      <c r="I44" s="226"/>
      <c r="J44" s="227"/>
      <c r="K44" s="124"/>
      <c r="L44" s="125"/>
      <c r="M44" s="126"/>
    </row>
    <row r="45" spans="1:22">
      <c r="A45" s="123"/>
      <c r="B45" s="125"/>
      <c r="C45" s="226"/>
      <c r="D45" s="227"/>
      <c r="E45" s="226"/>
      <c r="F45" s="227"/>
      <c r="G45" s="224"/>
      <c r="H45" s="225"/>
      <c r="I45" s="226"/>
      <c r="J45" s="227"/>
      <c r="K45" s="124"/>
      <c r="L45" s="125"/>
      <c r="M45" s="126"/>
    </row>
    <row r="46" spans="1:22">
      <c r="A46" s="123"/>
      <c r="B46" s="125"/>
      <c r="C46" s="226"/>
      <c r="D46" s="227"/>
      <c r="E46" s="226"/>
      <c r="F46" s="227"/>
      <c r="G46" s="224"/>
      <c r="H46" s="225"/>
      <c r="I46" s="226"/>
      <c r="J46" s="227"/>
      <c r="K46" s="124"/>
      <c r="L46" s="125"/>
      <c r="M46" s="126"/>
    </row>
  </sheetData>
  <autoFilter ref="A4:E36" xr:uid="{00000000-0009-0000-0000-000004000000}"/>
  <mergeCells count="31">
    <mergeCell ref="C46:D46"/>
    <mergeCell ref="E46:F46"/>
    <mergeCell ref="G46:H46"/>
    <mergeCell ref="I46:J46"/>
    <mergeCell ref="C45:D45"/>
    <mergeCell ref="E45:F45"/>
    <mergeCell ref="G45:H45"/>
    <mergeCell ref="I45:J45"/>
    <mergeCell ref="C44:D44"/>
    <mergeCell ref="E44:F44"/>
    <mergeCell ref="G44:H44"/>
    <mergeCell ref="I44:J44"/>
    <mergeCell ref="C43:D43"/>
    <mergeCell ref="E43:F43"/>
    <mergeCell ref="G43:H43"/>
    <mergeCell ref="I43:J43"/>
    <mergeCell ref="C42:D42"/>
    <mergeCell ref="E42:F42"/>
    <mergeCell ref="G42:H42"/>
    <mergeCell ref="I42:J42"/>
    <mergeCell ref="C41:D41"/>
    <mergeCell ref="E41:F41"/>
    <mergeCell ref="G41:H41"/>
    <mergeCell ref="I41:J41"/>
    <mergeCell ref="A1:P1"/>
    <mergeCell ref="A2:D2"/>
    <mergeCell ref="B3:D3"/>
    <mergeCell ref="C40:D40"/>
    <mergeCell ref="E40:F40"/>
    <mergeCell ref="G40:H40"/>
    <mergeCell ref="I40:J40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7"/>
  <sheetViews>
    <sheetView zoomScale="120" zoomScaleNormal="120" workbookViewId="0">
      <selection activeCell="B5" sqref="B5:B37"/>
    </sheetView>
  </sheetViews>
  <sheetFormatPr baseColWidth="10" defaultColWidth="11.42578125" defaultRowHeight="14.25"/>
  <cols>
    <col min="1" max="1" width="11.42578125" style="50"/>
    <col min="2" max="2" width="14.5703125" style="50" customWidth="1"/>
    <col min="3" max="4" width="11.42578125" style="50"/>
    <col min="5" max="5" width="15.140625" style="50" bestFit="1" customWidth="1"/>
    <col min="6" max="6" width="16.42578125" style="50" bestFit="1" customWidth="1"/>
    <col min="7" max="7" width="23.140625" style="50" customWidth="1"/>
    <col min="8" max="16384" width="11.42578125" style="50"/>
  </cols>
  <sheetData>
    <row r="1" spans="1:22" ht="15">
      <c r="A1" s="210" t="s">
        <v>108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22">
      <c r="A2" s="211" t="s">
        <v>62</v>
      </c>
      <c r="B2" s="212"/>
      <c r="C2" s="212"/>
      <c r="D2" s="213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spans="1:22">
      <c r="A3" s="52"/>
      <c r="B3" s="214" t="s">
        <v>63</v>
      </c>
      <c r="C3" s="215"/>
      <c r="D3" s="216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</row>
    <row r="4" spans="1:22">
      <c r="A4" s="53" t="s">
        <v>2</v>
      </c>
      <c r="B4" s="54" t="s">
        <v>64</v>
      </c>
      <c r="C4" s="54" t="s">
        <v>65</v>
      </c>
      <c r="D4" s="53" t="s">
        <v>66</v>
      </c>
      <c r="E4" s="55" t="s">
        <v>67</v>
      </c>
      <c r="F4" s="56" t="s">
        <v>11</v>
      </c>
      <c r="G4" s="57">
        <f>+B5</f>
        <v>4000000000</v>
      </c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</row>
    <row r="5" spans="1:22" ht="18">
      <c r="A5" s="58" t="s">
        <v>12</v>
      </c>
      <c r="B5" s="59">
        <v>4000000000</v>
      </c>
      <c r="C5" s="60">
        <v>0</v>
      </c>
      <c r="D5" s="60">
        <v>0</v>
      </c>
      <c r="E5" s="61" t="s">
        <v>13</v>
      </c>
      <c r="F5" s="62" t="s">
        <v>14</v>
      </c>
      <c r="G5" s="63">
        <f>+B12+B28+B29</f>
        <v>66000000000</v>
      </c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</row>
    <row r="6" spans="1:22">
      <c r="A6" s="64" t="s">
        <v>18</v>
      </c>
      <c r="B6" s="65">
        <v>0</v>
      </c>
      <c r="C6" s="66">
        <v>0</v>
      </c>
      <c r="D6" s="66">
        <v>0</v>
      </c>
      <c r="E6" s="67" t="s">
        <v>14</v>
      </c>
      <c r="F6" s="68" t="s">
        <v>17</v>
      </c>
      <c r="G6" s="69">
        <v>0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</row>
    <row r="7" spans="1:22">
      <c r="A7" s="70" t="s">
        <v>20</v>
      </c>
      <c r="B7" s="94">
        <v>0</v>
      </c>
      <c r="C7" s="71"/>
      <c r="D7" s="71"/>
      <c r="E7" s="72" t="s">
        <v>21</v>
      </c>
      <c r="F7" s="73" t="s">
        <v>19</v>
      </c>
      <c r="G7" s="74">
        <v>0</v>
      </c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</row>
    <row r="8" spans="1:22">
      <c r="A8" s="75" t="s">
        <v>23</v>
      </c>
      <c r="B8" s="76"/>
      <c r="C8" s="77">
        <v>0</v>
      </c>
      <c r="D8" s="77">
        <v>0</v>
      </c>
      <c r="E8" s="78" t="s">
        <v>24</v>
      </c>
      <c r="F8" s="79" t="s">
        <v>22</v>
      </c>
      <c r="G8" s="80">
        <f>+B9</f>
        <v>10000000000</v>
      </c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</row>
    <row r="9" spans="1:22">
      <c r="A9" s="81" t="s">
        <v>26</v>
      </c>
      <c r="B9" s="82">
        <v>10000000000</v>
      </c>
      <c r="C9" s="83">
        <v>0</v>
      </c>
      <c r="D9" s="83">
        <v>0</v>
      </c>
      <c r="E9" s="84" t="s">
        <v>27</v>
      </c>
      <c r="F9" s="85" t="s">
        <v>25</v>
      </c>
      <c r="G9" s="86">
        <v>0</v>
      </c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</row>
    <row r="10" spans="1:22">
      <c r="A10" s="75" t="s">
        <v>29</v>
      </c>
      <c r="B10" s="76">
        <v>0</v>
      </c>
      <c r="C10" s="77">
        <v>0</v>
      </c>
      <c r="D10" s="77">
        <v>0</v>
      </c>
      <c r="E10" s="78" t="s">
        <v>24</v>
      </c>
      <c r="F10" s="87" t="s">
        <v>28</v>
      </c>
      <c r="G10" s="88">
        <v>0</v>
      </c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</row>
    <row r="11" spans="1:22">
      <c r="A11" s="81" t="s">
        <v>31</v>
      </c>
      <c r="B11" s="82">
        <v>0</v>
      </c>
      <c r="C11" s="83">
        <v>0</v>
      </c>
      <c r="D11" s="83">
        <v>0</v>
      </c>
      <c r="E11" s="84" t="s">
        <v>27</v>
      </c>
      <c r="F11" s="107" t="s">
        <v>30</v>
      </c>
      <c r="G11" s="108">
        <f>SUM(G4:G10)</f>
        <v>80000000000</v>
      </c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</row>
    <row r="12" spans="1:22">
      <c r="A12" s="90" t="s">
        <v>32</v>
      </c>
      <c r="B12" s="91">
        <v>24000000000</v>
      </c>
      <c r="C12" s="92">
        <v>0</v>
      </c>
      <c r="D12" s="92">
        <v>0</v>
      </c>
      <c r="E12" s="64" t="s">
        <v>14</v>
      </c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</row>
    <row r="13" spans="1:22">
      <c r="A13" s="70" t="s">
        <v>33</v>
      </c>
      <c r="B13" s="94">
        <v>0</v>
      </c>
      <c r="C13" s="95">
        <v>0</v>
      </c>
      <c r="D13" s="95">
        <v>0</v>
      </c>
      <c r="E13" s="93" t="s">
        <v>21</v>
      </c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</row>
    <row r="14" spans="1:22">
      <c r="A14" s="70" t="s">
        <v>34</v>
      </c>
      <c r="B14" s="94">
        <v>0</v>
      </c>
      <c r="C14" s="95">
        <v>0</v>
      </c>
      <c r="D14" s="95">
        <v>0</v>
      </c>
      <c r="E14" s="93" t="s">
        <v>21</v>
      </c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</row>
    <row r="15" spans="1:22">
      <c r="A15" s="96" t="s">
        <v>35</v>
      </c>
      <c r="B15" s="97">
        <v>0</v>
      </c>
      <c r="C15" s="98">
        <v>0</v>
      </c>
      <c r="D15" s="98">
        <v>0</v>
      </c>
      <c r="E15" s="99" t="s">
        <v>36</v>
      </c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</row>
    <row r="16" spans="1:22">
      <c r="A16" s="75" t="s">
        <v>37</v>
      </c>
      <c r="B16" s="76">
        <v>0</v>
      </c>
      <c r="C16" s="77">
        <v>0</v>
      </c>
      <c r="D16" s="77">
        <v>0</v>
      </c>
      <c r="E16" s="100" t="s">
        <v>24</v>
      </c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</row>
    <row r="17" spans="1:22">
      <c r="A17" s="96" t="s">
        <v>38</v>
      </c>
      <c r="B17" s="97">
        <v>0</v>
      </c>
      <c r="C17" s="98">
        <v>0</v>
      </c>
      <c r="D17" s="98">
        <v>0</v>
      </c>
      <c r="E17" s="99" t="s">
        <v>36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</row>
    <row r="18" spans="1:22">
      <c r="A18" s="75" t="s">
        <v>39</v>
      </c>
      <c r="B18" s="76">
        <v>0</v>
      </c>
      <c r="C18" s="77">
        <v>0</v>
      </c>
      <c r="D18" s="77">
        <v>0</v>
      </c>
      <c r="E18" s="100" t="s">
        <v>24</v>
      </c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18">
      <c r="A19" s="81" t="s">
        <v>40</v>
      </c>
      <c r="B19" s="82">
        <v>0</v>
      </c>
      <c r="C19" s="83">
        <v>0</v>
      </c>
      <c r="D19" s="83">
        <v>0</v>
      </c>
      <c r="E19" s="89" t="s">
        <v>27</v>
      </c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</row>
    <row r="20" spans="1:22">
      <c r="A20" s="70" t="s">
        <v>41</v>
      </c>
      <c r="B20" s="94">
        <v>0</v>
      </c>
      <c r="C20" s="95">
        <v>0</v>
      </c>
      <c r="D20" s="95">
        <v>0</v>
      </c>
      <c r="E20" s="93" t="s">
        <v>21</v>
      </c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</row>
    <row r="21" spans="1:22">
      <c r="A21" s="75" t="s">
        <v>42</v>
      </c>
      <c r="B21" s="76">
        <v>0</v>
      </c>
      <c r="C21" s="77">
        <v>0</v>
      </c>
      <c r="D21" s="77">
        <v>0</v>
      </c>
      <c r="E21" s="100" t="s">
        <v>24</v>
      </c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</row>
    <row r="22" spans="1:22">
      <c r="A22" s="70" t="s">
        <v>43</v>
      </c>
      <c r="B22" s="94">
        <v>0</v>
      </c>
      <c r="C22" s="95">
        <v>0</v>
      </c>
      <c r="D22" s="95">
        <v>0</v>
      </c>
      <c r="E22" s="93" t="s">
        <v>21</v>
      </c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</row>
    <row r="23" spans="1:22">
      <c r="A23" s="101" t="s">
        <v>44</v>
      </c>
      <c r="B23" s="102">
        <v>0</v>
      </c>
      <c r="C23" s="103">
        <v>0</v>
      </c>
      <c r="D23" s="103">
        <v>0</v>
      </c>
      <c r="E23" s="104" t="s">
        <v>16</v>
      </c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</row>
    <row r="24" spans="1:22">
      <c r="A24" s="75" t="s">
        <v>45</v>
      </c>
      <c r="B24" s="76">
        <v>0</v>
      </c>
      <c r="C24" s="77">
        <v>0</v>
      </c>
      <c r="D24" s="77">
        <v>0</v>
      </c>
      <c r="E24" s="100" t="s">
        <v>24</v>
      </c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1:22">
      <c r="A25" s="70" t="s">
        <v>46</v>
      </c>
      <c r="B25" s="94">
        <v>0</v>
      </c>
      <c r="C25" s="95">
        <v>0</v>
      </c>
      <c r="D25" s="95">
        <v>0</v>
      </c>
      <c r="E25" s="93" t="s">
        <v>21</v>
      </c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  <row r="26" spans="1:22">
      <c r="A26" s="96" t="s">
        <v>47</v>
      </c>
      <c r="B26" s="97">
        <v>0</v>
      </c>
      <c r="C26" s="98">
        <v>0</v>
      </c>
      <c r="D26" s="98">
        <v>0</v>
      </c>
      <c r="E26" s="99" t="s">
        <v>36</v>
      </c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</row>
    <row r="27" spans="1:22" ht="18">
      <c r="A27" s="81" t="s">
        <v>48</v>
      </c>
      <c r="B27" s="82">
        <v>0</v>
      </c>
      <c r="C27" s="83">
        <v>0</v>
      </c>
      <c r="D27" s="83">
        <v>0</v>
      </c>
      <c r="E27" s="89" t="s">
        <v>27</v>
      </c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</row>
    <row r="28" spans="1:22">
      <c r="A28" s="90" t="s">
        <v>50</v>
      </c>
      <c r="B28" s="91">
        <v>21000000000</v>
      </c>
      <c r="C28" s="105"/>
      <c r="D28" s="105"/>
      <c r="E28" s="64" t="s">
        <v>14</v>
      </c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</row>
    <row r="29" spans="1:22">
      <c r="A29" s="90" t="s">
        <v>51</v>
      </c>
      <c r="B29" s="91">
        <v>21000000000</v>
      </c>
      <c r="C29" s="92">
        <v>0</v>
      </c>
      <c r="D29" s="92">
        <v>0</v>
      </c>
      <c r="E29" s="64" t="s">
        <v>14</v>
      </c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</row>
    <row r="30" spans="1:22" ht="18">
      <c r="A30" s="75" t="s">
        <v>52</v>
      </c>
      <c r="B30" s="76">
        <v>0</v>
      </c>
      <c r="C30" s="77">
        <v>0</v>
      </c>
      <c r="D30" s="77">
        <v>0</v>
      </c>
      <c r="E30" s="100" t="s">
        <v>24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</row>
    <row r="31" spans="1:22">
      <c r="A31" s="81" t="s">
        <v>53</v>
      </c>
      <c r="B31" s="82">
        <v>0</v>
      </c>
      <c r="C31" s="83">
        <v>0</v>
      </c>
      <c r="D31" s="83">
        <v>0</v>
      </c>
      <c r="E31" s="89" t="s">
        <v>27</v>
      </c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</row>
    <row r="32" spans="1:22">
      <c r="A32" s="75" t="s">
        <v>54</v>
      </c>
      <c r="B32" s="76">
        <v>0</v>
      </c>
      <c r="C32" s="77">
        <v>0</v>
      </c>
      <c r="D32" s="77">
        <v>0</v>
      </c>
      <c r="E32" s="100" t="s">
        <v>24</v>
      </c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</row>
    <row r="33" spans="1:22">
      <c r="A33" s="101" t="s">
        <v>55</v>
      </c>
      <c r="B33" s="102">
        <v>0</v>
      </c>
      <c r="C33" s="103">
        <v>0</v>
      </c>
      <c r="D33" s="103">
        <v>0</v>
      </c>
      <c r="E33" s="104" t="s">
        <v>16</v>
      </c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</row>
    <row r="34" spans="1:22">
      <c r="A34" s="96" t="s">
        <v>56</v>
      </c>
      <c r="B34" s="97">
        <v>0</v>
      </c>
      <c r="C34" s="98">
        <v>0</v>
      </c>
      <c r="D34" s="98">
        <v>0</v>
      </c>
      <c r="E34" s="99" t="s">
        <v>36</v>
      </c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</row>
    <row r="35" spans="1:22">
      <c r="A35" s="70" t="s">
        <v>57</v>
      </c>
      <c r="B35" s="94">
        <v>0</v>
      </c>
      <c r="C35" s="95">
        <v>0</v>
      </c>
      <c r="D35" s="95">
        <v>0</v>
      </c>
      <c r="E35" s="93" t="s">
        <v>21</v>
      </c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</row>
    <row r="36" spans="1:22">
      <c r="A36" s="70" t="s">
        <v>58</v>
      </c>
      <c r="B36" s="94">
        <v>0</v>
      </c>
      <c r="C36" s="94">
        <v>0</v>
      </c>
      <c r="D36" s="94">
        <v>0</v>
      </c>
      <c r="E36" s="93" t="s">
        <v>59</v>
      </c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</row>
    <row r="37" spans="1:22">
      <c r="A37" s="45" t="s">
        <v>30</v>
      </c>
      <c r="B37" s="46">
        <f>SUM(B5:B36)</f>
        <v>80000000000</v>
      </c>
      <c r="C37" s="47">
        <v>0</v>
      </c>
      <c r="D37" s="47">
        <v>0</v>
      </c>
      <c r="E37" s="106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</row>
  </sheetData>
  <mergeCells count="3">
    <mergeCell ref="A1:P1"/>
    <mergeCell ref="A2:D2"/>
    <mergeCell ref="B3:D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38"/>
  <sheetViews>
    <sheetView zoomScale="130" zoomScaleNormal="130" workbookViewId="0">
      <selection activeCell="B5" sqref="B5:B38"/>
    </sheetView>
  </sheetViews>
  <sheetFormatPr baseColWidth="10" defaultColWidth="11.42578125" defaultRowHeight="15"/>
  <cols>
    <col min="2" max="2" width="14.5703125" customWidth="1"/>
    <col min="3" max="4" width="9.140625"/>
    <col min="5" max="5" width="15.140625" bestFit="1" customWidth="1"/>
    <col min="6" max="6" width="16.42578125" bestFit="1" customWidth="1"/>
    <col min="7" max="7" width="23.140625" customWidth="1"/>
  </cols>
  <sheetData>
    <row r="1" spans="1:22">
      <c r="A1" s="210" t="s">
        <v>109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</row>
    <row r="2" spans="1:22" ht="42.75" customHeight="1">
      <c r="A2" s="217" t="s">
        <v>70</v>
      </c>
      <c r="B2" s="218"/>
      <c r="C2" s="218"/>
      <c r="D2" s="2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2"/>
      <c r="B3" s="214" t="s">
        <v>63</v>
      </c>
      <c r="C3" s="220"/>
      <c r="D3" s="2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>
      <c r="A4" s="3" t="s">
        <v>71</v>
      </c>
      <c r="B4" s="109" t="s">
        <v>72</v>
      </c>
      <c r="C4" s="109" t="s">
        <v>73</v>
      </c>
      <c r="D4" s="110" t="s">
        <v>74</v>
      </c>
      <c r="E4" s="110" t="s">
        <v>67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7">
      <c r="A5" s="120" t="s">
        <v>12</v>
      </c>
      <c r="B5" s="59">
        <v>7400000000</v>
      </c>
      <c r="C5" s="59">
        <v>0</v>
      </c>
      <c r="D5" s="59">
        <v>0</v>
      </c>
      <c r="E5" s="59">
        <v>0</v>
      </c>
      <c r="F5" s="58" t="s">
        <v>12</v>
      </c>
      <c r="G5" s="59">
        <f>+B5</f>
        <v>7400000000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>
      <c r="A6" s="31" t="s">
        <v>75</v>
      </c>
      <c r="B6" s="32">
        <v>27000000000</v>
      </c>
      <c r="C6" s="32">
        <v>0</v>
      </c>
      <c r="D6" s="32">
        <v>0</v>
      </c>
      <c r="E6" s="111" t="s">
        <v>14</v>
      </c>
      <c r="F6" s="38" t="s">
        <v>14</v>
      </c>
      <c r="G6" s="39">
        <f>+B12+B29+B30+B6</f>
        <v>41628000000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>
      <c r="A7" s="5" t="s">
        <v>76</v>
      </c>
      <c r="B7" s="6">
        <v>0</v>
      </c>
      <c r="C7" s="6"/>
      <c r="D7" s="6"/>
      <c r="E7" s="112" t="s">
        <v>21</v>
      </c>
      <c r="F7" s="43" t="s">
        <v>17</v>
      </c>
      <c r="G7" s="41">
        <f>+B13+B25</f>
        <v>7150000000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>
      <c r="A8" s="13" t="s">
        <v>77</v>
      </c>
      <c r="B8" s="14">
        <v>6700000000</v>
      </c>
      <c r="C8" s="14">
        <v>0</v>
      </c>
      <c r="D8" s="14">
        <v>0</v>
      </c>
      <c r="E8" s="113" t="s">
        <v>24</v>
      </c>
      <c r="F8" s="17" t="s">
        <v>19</v>
      </c>
      <c r="G8" s="18">
        <f>+B8+B10+B16+B18+B21+B24+B33</f>
        <v>60700000000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>
      <c r="A9" s="23" t="s">
        <v>78</v>
      </c>
      <c r="B9" s="24">
        <v>23792000000</v>
      </c>
      <c r="C9" s="24">
        <v>0</v>
      </c>
      <c r="D9" s="24">
        <v>0</v>
      </c>
      <c r="E9" s="114" t="s">
        <v>27</v>
      </c>
      <c r="F9" s="27" t="s">
        <v>22</v>
      </c>
      <c r="G9" s="28">
        <f>+B9+B11+B19+B27+B32</f>
        <v>49542000000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13" t="s">
        <v>79</v>
      </c>
      <c r="B10" s="14">
        <v>500000000</v>
      </c>
      <c r="C10" s="14">
        <v>0</v>
      </c>
      <c r="D10" s="14">
        <v>0</v>
      </c>
      <c r="E10" s="113" t="s">
        <v>24</v>
      </c>
      <c r="F10" s="44" t="s">
        <v>25</v>
      </c>
      <c r="G10" s="42">
        <f>+B15+B17+B26+B35</f>
        <v>108380000000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23" t="s">
        <v>80</v>
      </c>
      <c r="B11" s="24">
        <v>9400000000</v>
      </c>
      <c r="C11" s="24">
        <v>0</v>
      </c>
      <c r="D11" s="24">
        <v>0</v>
      </c>
      <c r="E11" s="114" t="s">
        <v>27</v>
      </c>
      <c r="F11" s="29" t="s">
        <v>28</v>
      </c>
      <c r="G11" s="30">
        <f>+B28+B34+B23</f>
        <v>5200000000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34" t="s">
        <v>81</v>
      </c>
      <c r="B12" s="35">
        <v>2398000000</v>
      </c>
      <c r="C12" s="35">
        <v>0</v>
      </c>
      <c r="D12" s="35">
        <v>0</v>
      </c>
      <c r="E12" s="111" t="s">
        <v>14</v>
      </c>
      <c r="F12" s="1"/>
      <c r="G12" s="122">
        <f>SUM(G5:G11)</f>
        <v>280000000000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5" t="s">
        <v>82</v>
      </c>
      <c r="B13" s="6">
        <v>500000000</v>
      </c>
      <c r="C13" s="6">
        <v>0</v>
      </c>
      <c r="D13" s="6">
        <v>0</v>
      </c>
      <c r="E13" s="112" t="s">
        <v>21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5" t="s">
        <v>83</v>
      </c>
      <c r="B14" s="6">
        <v>0</v>
      </c>
      <c r="C14" s="6">
        <v>0</v>
      </c>
      <c r="D14" s="6">
        <v>0</v>
      </c>
      <c r="E14" s="112" t="s">
        <v>21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9" t="s">
        <v>84</v>
      </c>
      <c r="B15" s="10">
        <v>21800000000</v>
      </c>
      <c r="C15" s="10">
        <v>0</v>
      </c>
      <c r="D15" s="10">
        <v>0</v>
      </c>
      <c r="E15" s="115" t="s">
        <v>36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13" t="s">
        <v>85</v>
      </c>
      <c r="B16" s="14">
        <v>8200000000</v>
      </c>
      <c r="C16" s="14">
        <v>0</v>
      </c>
      <c r="D16" s="14">
        <v>0</v>
      </c>
      <c r="E16" s="113" t="s">
        <v>24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9" t="s">
        <v>86</v>
      </c>
      <c r="B17" s="10">
        <v>15260000000</v>
      </c>
      <c r="C17" s="10">
        <v>0</v>
      </c>
      <c r="D17" s="10">
        <v>0</v>
      </c>
      <c r="E17" s="115" t="s">
        <v>36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13" t="s">
        <v>87</v>
      </c>
      <c r="B18" s="14">
        <v>8600000000</v>
      </c>
      <c r="C18" s="14">
        <v>0</v>
      </c>
      <c r="D18" s="14">
        <v>0</v>
      </c>
      <c r="E18" s="113" t="s">
        <v>24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>
      <c r="A19" s="23" t="s">
        <v>88</v>
      </c>
      <c r="B19" s="24">
        <v>8300000000</v>
      </c>
      <c r="C19" s="24">
        <v>0</v>
      </c>
      <c r="D19" s="24">
        <v>0</v>
      </c>
      <c r="E19" s="114" t="s">
        <v>27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5" t="s">
        <v>89</v>
      </c>
      <c r="B20" s="6">
        <v>0</v>
      </c>
      <c r="C20" s="6">
        <v>0</v>
      </c>
      <c r="D20" s="6">
        <v>0</v>
      </c>
      <c r="E20" s="112" t="s">
        <v>21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13" t="s">
        <v>90</v>
      </c>
      <c r="B21" s="14">
        <v>5300000000</v>
      </c>
      <c r="C21" s="14">
        <v>0</v>
      </c>
      <c r="D21" s="14">
        <v>0</v>
      </c>
      <c r="E21" s="113" t="s">
        <v>24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5" t="s">
        <v>91</v>
      </c>
      <c r="B22" s="6">
        <v>0</v>
      </c>
      <c r="C22" s="6">
        <v>0</v>
      </c>
      <c r="D22" s="6">
        <v>0</v>
      </c>
      <c r="E22" s="112" t="s">
        <v>21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19" t="s">
        <v>92</v>
      </c>
      <c r="B23" s="20">
        <v>500000000</v>
      </c>
      <c r="C23" s="20">
        <v>0</v>
      </c>
      <c r="D23" s="20">
        <v>0</v>
      </c>
      <c r="E23" s="116" t="s">
        <v>16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13" t="s">
        <v>93</v>
      </c>
      <c r="B24" s="14">
        <v>23000000000</v>
      </c>
      <c r="C24" s="14">
        <v>0</v>
      </c>
      <c r="D24" s="14">
        <v>0</v>
      </c>
      <c r="E24" s="113" t="s">
        <v>24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5" t="s">
        <v>94</v>
      </c>
      <c r="B25" s="6">
        <v>6650000000</v>
      </c>
      <c r="C25" s="6">
        <v>0</v>
      </c>
      <c r="D25" s="6">
        <v>0</v>
      </c>
      <c r="E25" s="112" t="s">
        <v>21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9" t="s">
        <v>95</v>
      </c>
      <c r="B26" s="10">
        <v>26320000000</v>
      </c>
      <c r="C26" s="10">
        <v>0</v>
      </c>
      <c r="D26" s="10">
        <v>0</v>
      </c>
      <c r="E26" s="115" t="s">
        <v>36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>
      <c r="A27" s="23" t="s">
        <v>96</v>
      </c>
      <c r="B27" s="24">
        <v>4050000000</v>
      </c>
      <c r="C27" s="24">
        <v>0</v>
      </c>
      <c r="D27" s="24">
        <v>0</v>
      </c>
      <c r="E27" s="114" t="s">
        <v>27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19" t="s">
        <v>49</v>
      </c>
      <c r="B28" s="20">
        <v>4200000000</v>
      </c>
      <c r="C28" s="20"/>
      <c r="D28" s="20"/>
      <c r="E28" s="116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4" t="s">
        <v>97</v>
      </c>
      <c r="B29" s="121">
        <v>3430000000</v>
      </c>
      <c r="C29" s="117"/>
      <c r="D29" s="117"/>
      <c r="E29" s="111" t="s">
        <v>14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4" t="s">
        <v>98</v>
      </c>
      <c r="B30" s="35">
        <v>8800000000</v>
      </c>
      <c r="C30" s="35">
        <v>0</v>
      </c>
      <c r="D30" s="35">
        <v>0</v>
      </c>
      <c r="E30" s="111" t="s">
        <v>14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>
      <c r="A31" s="13" t="s">
        <v>99</v>
      </c>
      <c r="B31" s="14">
        <v>0</v>
      </c>
      <c r="C31" s="14">
        <v>0</v>
      </c>
      <c r="D31" s="14">
        <v>0</v>
      </c>
      <c r="E31" s="113" t="s">
        <v>24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23" t="s">
        <v>100</v>
      </c>
      <c r="B32" s="24">
        <v>4000000000</v>
      </c>
      <c r="C32" s="24">
        <v>0</v>
      </c>
      <c r="D32" s="24">
        <v>0</v>
      </c>
      <c r="E32" s="114" t="s">
        <v>27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13" t="s">
        <v>101</v>
      </c>
      <c r="B33" s="14">
        <v>8400000000</v>
      </c>
      <c r="C33" s="14">
        <v>0</v>
      </c>
      <c r="D33" s="14">
        <v>0</v>
      </c>
      <c r="E33" s="113" t="s">
        <v>24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19" t="s">
        <v>102</v>
      </c>
      <c r="B34" s="20">
        <v>500000000</v>
      </c>
      <c r="C34" s="20">
        <v>0</v>
      </c>
      <c r="D34" s="20">
        <v>0</v>
      </c>
      <c r="E34" s="116" t="s">
        <v>16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9" t="s">
        <v>103</v>
      </c>
      <c r="B35" s="10">
        <v>45000000000</v>
      </c>
      <c r="C35" s="10">
        <v>0</v>
      </c>
      <c r="D35" s="10">
        <v>0</v>
      </c>
      <c r="E35" s="115" t="s">
        <v>36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5" t="s">
        <v>104</v>
      </c>
      <c r="B36" s="6">
        <v>0</v>
      </c>
      <c r="C36" s="6">
        <v>0</v>
      </c>
      <c r="D36" s="6">
        <v>0</v>
      </c>
      <c r="E36" s="112" t="s">
        <v>21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5" t="s">
        <v>105</v>
      </c>
      <c r="B37" s="6">
        <v>0</v>
      </c>
      <c r="C37" s="6"/>
      <c r="D37" s="6"/>
      <c r="E37" s="112" t="s">
        <v>59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45" t="s">
        <v>30</v>
      </c>
      <c r="B38" s="46">
        <f>SUM(B5:B37)</f>
        <v>280000000000</v>
      </c>
      <c r="C38" s="47">
        <v>0</v>
      </c>
      <c r="D38" s="47">
        <v>0</v>
      </c>
      <c r="E38" s="48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</sheetData>
  <autoFilter ref="A4:E38" xr:uid="{00000000-0009-0000-0000-000006000000}"/>
  <mergeCells count="3">
    <mergeCell ref="A1:P1"/>
    <mergeCell ref="A2:D2"/>
    <mergeCell ref="B3:D3"/>
  </mergeCell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Estid Garzon Bernal</DisplayName>
        <AccountId>1398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15F76C1-6BFE-42CA-B1FB-95F7ABA41C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671E91-AAD6-4413-9E5D-262B45CDA4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7878AD-302C-4775-A28C-B5C2269BC196}">
  <ds:schemaRefs>
    <ds:schemaRef ds:uri="http://schemas.microsoft.com/office/infopath/2007/PartnerControls"/>
    <ds:schemaRef ds:uri="http://www.w3.org/XML/1998/namespace"/>
    <ds:schemaRef ds:uri="4c005be5-a76b-498b-b56b-d752a86a9e92"/>
    <ds:schemaRef ds:uri="http://purl.org/dc/dcmitype/"/>
    <ds:schemaRef ds:uri="f3fd3fb8-5eaa-4af1-b04c-68cbcc097b6b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Consolidado </vt:lpstr>
      <vt:lpstr>2021011000262</vt:lpstr>
      <vt:lpstr>2021011000250</vt:lpstr>
      <vt:lpstr>2021011000248</vt:lpstr>
      <vt:lpstr>2018011000214</vt:lpstr>
      <vt:lpstr>2018011000178</vt:lpstr>
      <vt:lpstr>2018011000022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DPIP-DNP</dc:creator>
  <cp:keywords/>
  <dc:description/>
  <cp:lastModifiedBy>Nubia Stella Luis Rojas</cp:lastModifiedBy>
  <cp:revision/>
  <dcterms:created xsi:type="dcterms:W3CDTF">2023-07-05T00:17:41Z</dcterms:created>
  <dcterms:modified xsi:type="dcterms:W3CDTF">2023-08-24T15:44:22Z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