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0" yWindow="0" windowWidth="28800" windowHeight="12435" firstSheet="1" activeTab="1"/>
  </bookViews>
  <sheets>
    <sheet name="Info General" sheetId="6" state="hidden" r:id="rId1"/>
    <sheet name="MRC" sheetId="9" r:id="rId2"/>
    <sheet name="Hoja2" sheetId="24" state="hidden" r:id="rId3"/>
    <sheet name="Hoja1" sheetId="23" state="hidden" r:id="rId4"/>
    <sheet name="Hoja3" sheetId="25" state="hidden" r:id="rId5"/>
  </sheets>
  <externalReferences>
    <externalReference r:id="rId6"/>
    <externalReference r:id="rId7"/>
  </externalReferences>
  <definedNames>
    <definedName name="_xlnm._FilterDatabase" localSheetId="1" hidden="1">MRC!$A$5:$WWT$45</definedName>
    <definedName name="_xlnm.Print_Area" localSheetId="0">'Info General'!$A$1:$V$27</definedName>
    <definedName name="_xlnm.Print_Area" localSheetId="1">MRC!$A$1:$AM$43</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_xlnm.Print_Titles" localSheetId="1">MRC!$3:$5</definedName>
    <definedName name="Valores">#REF!</definedName>
  </definedNames>
  <calcPr calcId="152511"/>
</workbook>
</file>

<file path=xl/calcChain.xml><?xml version="1.0" encoding="utf-8"?>
<calcChain xmlns="http://schemas.openxmlformats.org/spreadsheetml/2006/main">
  <c r="AL9" i="9" l="1"/>
  <c r="AL14" i="9" l="1"/>
  <c r="AL8" i="9" l="1"/>
  <c r="U42" i="9" l="1"/>
  <c r="V42" i="9" s="1"/>
  <c r="X42" i="9" s="1"/>
  <c r="S42" i="9"/>
  <c r="T42" i="9" s="1"/>
  <c r="W42" i="9" s="1"/>
  <c r="C42" i="9"/>
  <c r="Y42" i="9" l="1"/>
  <c r="U37" i="9"/>
  <c r="V37" i="9" s="1"/>
  <c r="X37" i="9" s="1"/>
  <c r="S37" i="9"/>
  <c r="T37" i="9" s="1"/>
  <c r="W37" i="9" s="1"/>
  <c r="C37" i="9"/>
  <c r="J37" i="9" s="1"/>
  <c r="Y37" i="9" l="1"/>
  <c r="Z37" i="9" s="1"/>
  <c r="U15" i="9" l="1"/>
  <c r="V15" i="9" s="1"/>
  <c r="X15" i="9" s="1"/>
  <c r="S15" i="9"/>
  <c r="T15" i="9" s="1"/>
  <c r="W15" i="9" s="1"/>
  <c r="C9" i="9"/>
  <c r="J9" i="9" s="1"/>
  <c r="S9" i="9"/>
  <c r="T9" i="9" s="1"/>
  <c r="W9" i="9" s="1"/>
  <c r="U9" i="9"/>
  <c r="V9" i="9" s="1"/>
  <c r="X9" i="9" s="1"/>
  <c r="Y15" i="9" l="1"/>
  <c r="Z15" i="9" s="1"/>
  <c r="Y9" i="9"/>
  <c r="Z9" i="9" s="1"/>
  <c r="C32" i="9"/>
  <c r="J32" i="9" s="1"/>
  <c r="C31" i="9"/>
  <c r="J31" i="9" s="1"/>
  <c r="T31" i="9"/>
  <c r="W31" i="9" s="1"/>
  <c r="U31" i="9"/>
  <c r="V31" i="9" s="1"/>
  <c r="X31" i="9" s="1"/>
  <c r="S32" i="9"/>
  <c r="T32" i="9" s="1"/>
  <c r="W32" i="9" s="1"/>
  <c r="U32" i="9"/>
  <c r="V32" i="9" s="1"/>
  <c r="X32" i="9" s="1"/>
  <c r="Y32" i="9" l="1"/>
  <c r="Z32" i="9" s="1"/>
  <c r="Y31" i="9"/>
  <c r="Z31" i="9" s="1"/>
  <c r="U27" i="9"/>
  <c r="V27" i="9" s="1"/>
  <c r="X27" i="9" s="1"/>
  <c r="T27" i="9"/>
  <c r="W27" i="9" s="1"/>
  <c r="C27" i="9"/>
  <c r="J27" i="9" s="1"/>
  <c r="Y27" i="9" l="1"/>
  <c r="Z27" i="9" s="1"/>
  <c r="U22" i="9"/>
  <c r="V22" i="9" s="1"/>
  <c r="X22" i="9" s="1"/>
  <c r="S22" i="9"/>
  <c r="T22" i="9" s="1"/>
  <c r="W22" i="9" s="1"/>
  <c r="X20" i="9"/>
  <c r="Y20" i="9" s="1"/>
  <c r="Z20" i="9" s="1"/>
  <c r="S20" i="9"/>
  <c r="S19" i="9"/>
  <c r="S18" i="9"/>
  <c r="Y22" i="9" l="1"/>
  <c r="Z22" i="9" s="1"/>
  <c r="S23" i="9"/>
  <c r="S17" i="9" l="1"/>
  <c r="S16" i="9"/>
  <c r="S25" i="9" l="1"/>
  <c r="S11" i="9" l="1"/>
  <c r="T11" i="9" s="1"/>
  <c r="W11" i="9" s="1"/>
  <c r="S10" i="9"/>
  <c r="T10" i="9" s="1"/>
  <c r="W10" i="9" s="1"/>
  <c r="U10" i="9"/>
  <c r="V10" i="9" s="1"/>
  <c r="X10" i="9" s="1"/>
  <c r="U11" i="9"/>
  <c r="V11" i="9" s="1"/>
  <c r="X11" i="9" s="1"/>
  <c r="S12" i="9" l="1"/>
  <c r="S8" i="9"/>
  <c r="U8" i="9" s="1"/>
  <c r="T8" i="9"/>
  <c r="S40" i="9" l="1"/>
  <c r="S36" i="9" l="1"/>
  <c r="S35" i="9"/>
  <c r="S34" i="9"/>
  <c r="S33" i="9"/>
  <c r="U7" i="9" l="1"/>
  <c r="V7" i="9" s="1"/>
  <c r="S7" i="9"/>
  <c r="T7" i="9" s="1"/>
  <c r="C7" i="9"/>
  <c r="J7" i="9" s="1"/>
  <c r="U24" i="9" l="1"/>
  <c r="V24" i="9" s="1"/>
  <c r="X24" i="9" s="1"/>
  <c r="S24" i="9"/>
  <c r="T24" i="9" s="1"/>
  <c r="W24" i="9" s="1"/>
  <c r="Y24" i="9" l="1"/>
  <c r="Z24" i="9" s="1"/>
  <c r="T23" i="9" l="1"/>
  <c r="U23" i="9"/>
  <c r="V23" i="9" s="1"/>
  <c r="X23" i="9" s="1"/>
  <c r="C23" i="9"/>
  <c r="J23" i="9" s="1"/>
  <c r="C22" i="9"/>
  <c r="J22" i="9" s="1"/>
  <c r="V8" i="9"/>
  <c r="X8" i="9" s="1"/>
  <c r="S14" i="9"/>
  <c r="T14" i="9" s="1"/>
  <c r="W14" i="9" s="1"/>
  <c r="U14" i="9"/>
  <c r="V14" i="9" s="1"/>
  <c r="X14" i="9" s="1"/>
  <c r="C14" i="9"/>
  <c r="J14" i="9" s="1"/>
  <c r="U12" i="9"/>
  <c r="V12" i="9" s="1"/>
  <c r="X12" i="9" s="1"/>
  <c r="T12" i="9"/>
  <c r="W12" i="9" s="1"/>
  <c r="C12" i="9"/>
  <c r="J12" i="9" s="1"/>
  <c r="U13" i="9"/>
  <c r="V13" i="9" s="1"/>
  <c r="X13" i="9" s="1"/>
  <c r="S13" i="9"/>
  <c r="T13" i="9" s="1"/>
  <c r="W13" i="9" s="1"/>
  <c r="C13" i="9"/>
  <c r="J13" i="9" s="1"/>
  <c r="U28" i="9"/>
  <c r="V28" i="9" s="1"/>
  <c r="X28" i="9" s="1"/>
  <c r="S28" i="9"/>
  <c r="T28" i="9" s="1"/>
  <c r="W28" i="9" s="1"/>
  <c r="C28" i="9"/>
  <c r="J28" i="9" s="1"/>
  <c r="C11" i="9"/>
  <c r="J11" i="9" s="1"/>
  <c r="U29" i="9"/>
  <c r="V29" i="9" s="1"/>
  <c r="X29" i="9" s="1"/>
  <c r="S29" i="9"/>
  <c r="T29" i="9" s="1"/>
  <c r="W29" i="9" s="1"/>
  <c r="C29" i="9"/>
  <c r="J29" i="9" s="1"/>
  <c r="S26" i="9"/>
  <c r="T26" i="9" s="1"/>
  <c r="W26" i="9" s="1"/>
  <c r="U26" i="9"/>
  <c r="V26" i="9" s="1"/>
  <c r="X26" i="9" s="1"/>
  <c r="C26" i="9"/>
  <c r="J26" i="9" s="1"/>
  <c r="C6" i="9"/>
  <c r="J6" i="9" s="1"/>
  <c r="T25" i="9"/>
  <c r="U25" i="9"/>
  <c r="V25" i="9" s="1"/>
  <c r="X25" i="9" s="1"/>
  <c r="C24" i="9"/>
  <c r="J24" i="9" s="1"/>
  <c r="C25" i="9"/>
  <c r="J25" i="9" s="1"/>
  <c r="T17" i="9"/>
  <c r="W17" i="9" s="1"/>
  <c r="U17" i="9"/>
  <c r="V17" i="9" s="1"/>
  <c r="X17" i="9" s="1"/>
  <c r="T16" i="9"/>
  <c r="W16" i="9" s="1"/>
  <c r="U16" i="9"/>
  <c r="V16" i="9" s="1"/>
  <c r="X16" i="9" s="1"/>
  <c r="C16" i="9"/>
  <c r="J16" i="9" s="1"/>
  <c r="C17" i="9"/>
  <c r="J17" i="9" s="1"/>
  <c r="S39" i="9"/>
  <c r="T39" i="9" s="1"/>
  <c r="W39" i="9" s="1"/>
  <c r="S41" i="9"/>
  <c r="T41" i="9" s="1"/>
  <c r="W41" i="9" s="1"/>
  <c r="S30" i="9"/>
  <c r="T30" i="9" s="1"/>
  <c r="W30" i="9" s="1"/>
  <c r="T34" i="9"/>
  <c r="W34" i="9" s="1"/>
  <c r="W8" i="9"/>
  <c r="U30" i="9"/>
  <c r="V30" i="9" s="1"/>
  <c r="X30" i="9" s="1"/>
  <c r="T33" i="9"/>
  <c r="U33" i="9"/>
  <c r="V33" i="9" s="1"/>
  <c r="X33" i="9" s="1"/>
  <c r="U34" i="9"/>
  <c r="V34" i="9" s="1"/>
  <c r="X34" i="9" s="1"/>
  <c r="T35" i="9"/>
  <c r="W35" i="9" s="1"/>
  <c r="T36" i="9"/>
  <c r="W36" i="9" s="1"/>
  <c r="U36" i="9"/>
  <c r="V36" i="9" s="1"/>
  <c r="X36" i="9" s="1"/>
  <c r="U39" i="9"/>
  <c r="V39" i="9" s="1"/>
  <c r="X39" i="9" s="1"/>
  <c r="T40" i="9"/>
  <c r="W40" i="9" s="1"/>
  <c r="U40" i="9"/>
  <c r="V40" i="9" s="1"/>
  <c r="X40" i="9" s="1"/>
  <c r="U41" i="9"/>
  <c r="V41" i="9" s="1"/>
  <c r="X41" i="9" s="1"/>
  <c r="U35" i="9"/>
  <c r="V35" i="9" s="1"/>
  <c r="X35" i="9" s="1"/>
  <c r="C39" i="9"/>
  <c r="J39" i="9" s="1"/>
  <c r="C40" i="9"/>
  <c r="J40" i="9" s="1"/>
  <c r="C41" i="9"/>
  <c r="J41" i="9" s="1"/>
  <c r="C10" i="9"/>
  <c r="J10" i="9" s="1"/>
  <c r="C15" i="9"/>
  <c r="J15" i="9" s="1"/>
  <c r="C30" i="9"/>
  <c r="J30" i="9" s="1"/>
  <c r="C33" i="9"/>
  <c r="J33" i="9" s="1"/>
  <c r="C34" i="9"/>
  <c r="J34" i="9" s="1"/>
  <c r="C35" i="9"/>
  <c r="J35" i="9" s="1"/>
  <c r="C36" i="9"/>
  <c r="J36" i="9" s="1"/>
  <c r="C8" i="9"/>
  <c r="J8" i="9" s="1"/>
  <c r="S6" i="9"/>
  <c r="T6" i="9" s="1"/>
  <c r="W6" i="9" s="1"/>
  <c r="U6" i="9"/>
  <c r="V6" i="9" s="1"/>
  <c r="X6" i="9" s="1"/>
  <c r="Y60" i="9"/>
  <c r="Y59" i="9"/>
  <c r="Y58" i="9"/>
  <c r="Y54" i="9"/>
  <c r="Y53" i="9"/>
  <c r="Y52" i="9"/>
  <c r="Y51" i="9"/>
  <c r="Y50" i="9"/>
  <c r="J42" i="9" l="1"/>
  <c r="W33" i="9"/>
  <c r="Y33" i="9" s="1"/>
  <c r="Z33" i="9" s="1"/>
  <c r="Y28" i="9"/>
  <c r="Z28" i="9" s="1"/>
  <c r="Y13" i="9"/>
  <c r="Z13" i="9" s="1"/>
  <c r="Y8" i="9"/>
  <c r="Z8" i="9" s="1"/>
  <c r="Y39" i="9"/>
  <c r="Z39" i="9" s="1"/>
  <c r="Y25" i="9"/>
  <c r="Z25" i="9" s="1"/>
  <c r="Y10" i="9"/>
  <c r="Z10" i="9" s="1"/>
  <c r="Y29" i="9"/>
  <c r="Z29" i="9" s="1"/>
  <c r="Y6" i="9"/>
  <c r="Z6" i="9" s="1"/>
  <c r="Y40" i="9"/>
  <c r="Z40" i="9" s="1"/>
  <c r="Y41" i="9"/>
  <c r="Z41" i="9" s="1"/>
  <c r="Y26" i="9"/>
  <c r="Z26" i="9" s="1"/>
  <c r="Y11" i="9"/>
  <c r="Z11" i="9" s="1"/>
  <c r="Y34" i="9"/>
  <c r="Z34" i="9" s="1"/>
  <c r="Y36" i="9"/>
  <c r="Z36" i="9" s="1"/>
  <c r="Y35" i="9"/>
  <c r="Z35" i="9" s="1"/>
  <c r="Y16" i="9"/>
  <c r="Z16" i="9" s="1"/>
  <c r="Y14" i="9"/>
  <c r="Z14" i="9" s="1"/>
  <c r="Y17" i="9"/>
  <c r="Z17" i="9" s="1"/>
  <c r="Y30" i="9"/>
  <c r="Z30" i="9" s="1"/>
  <c r="Y12" i="9"/>
  <c r="Z12" i="9" s="1"/>
  <c r="Y23" i="9"/>
  <c r="Z23" i="9" s="1"/>
</calcChain>
</file>

<file path=xl/comments1.xml><?xml version="1.0" encoding="utf-8"?>
<comments xmlns="http://schemas.openxmlformats.org/spreadsheetml/2006/main">
  <authors>
    <author>Autor</author>
  </authors>
  <commentList>
    <comment ref="AA3" authorId="0" shapeId="0">
      <text>
        <r>
          <rPr>
            <sz val="9"/>
            <color indexed="81"/>
            <rFont val="Tahoma"/>
            <family val="2"/>
          </rPr>
          <t>Seleccionar de acuerdo a la zona de riesgo. Ver Matriz</t>
        </r>
      </text>
    </comment>
    <comment ref="AD4" authorId="0" shapeId="0">
      <text>
        <r>
          <rPr>
            <sz val="9"/>
            <color indexed="81"/>
            <rFont val="Tahoma"/>
            <family val="2"/>
          </rPr>
          <t>Registrar Mejores controles o acciones para: evitar, reducir, transferir, asumir el riesgo según el caso</t>
        </r>
      </text>
    </comment>
    <comment ref="AL8" authorId="0" shapeId="0">
      <text>
        <r>
          <rPr>
            <b/>
            <sz val="9"/>
            <color indexed="81"/>
            <rFont val="Tahoma"/>
            <family val="2"/>
          </rPr>
          <t xml:space="preserve">
N° de funcionarios públicos vinculados a entidades del Estado Atendidos: 
"Un intento de medición está contenido en el libro, recientemente publicado por Fasecolda, El empleo formal en Colombia. Realidad y retos (disponible en www.fasecolda.com). A partir de la afiliación al Sistema General de Riesgos Laborales, se calculó que el total de empleados públicos a nivel nacional fue de 1,86 millones en el 2017"
FUENTE: https://www.portafolio.co/opinion/hernan-avendano-cruz/cuantos-empleados-publicos-523670
Fecha consulta: 2-09-2019</t>
        </r>
      </text>
    </comment>
  </commentList>
</comments>
</file>

<file path=xl/sharedStrings.xml><?xml version="1.0" encoding="utf-8"?>
<sst xmlns="http://schemas.openxmlformats.org/spreadsheetml/2006/main" count="737" uniqueCount="560">
  <si>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</si>
  <si>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</si>
  <si>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</si>
  <si>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</si>
  <si>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</si>
  <si>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</si>
  <si>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</si>
  <si>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</si>
  <si>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</si>
  <si>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</si>
  <si>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</si>
  <si>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</si>
  <si>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</si>
  <si>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</si>
  <si>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</si>
  <si>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</si>
  <si>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</si>
  <si>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</si>
  <si>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</si>
  <si>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</si>
  <si>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</si>
  <si>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</si>
  <si>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</si>
  <si>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</si>
  <si>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</si>
  <si>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</si>
  <si>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</si>
  <si>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</si>
  <si>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</si>
  <si>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</si>
  <si>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</si>
  <si>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</si>
  <si>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</si>
  <si>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</si>
  <si>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</si>
  <si>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</si>
  <si>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</si>
  <si>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</si>
  <si>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</si>
  <si>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</si>
  <si>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</si>
  <si>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</si>
  <si>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</si>
  <si>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</si>
  <si>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</si>
  <si>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</si>
  <si>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</si>
  <si>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</si>
  <si>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</si>
  <si>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</si>
  <si>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</si>
  <si>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</si>
  <si>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</si>
  <si>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</si>
  <si>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</si>
  <si>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Gestión Organizacional</t>
  </si>
  <si>
    <t>RIESGO</t>
  </si>
  <si>
    <t>Evitar</t>
  </si>
  <si>
    <t>Reducir</t>
  </si>
  <si>
    <t>Transferir</t>
  </si>
  <si>
    <t>Asumir</t>
  </si>
  <si>
    <t>.</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</si>
  <si>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</si>
  <si>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</si>
  <si>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</si>
  <si>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</si>
  <si>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</si>
  <si>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</si>
  <si>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</si>
  <si>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</si>
  <si>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</si>
  <si>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</si>
  <si>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</si>
  <si>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</si>
  <si>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</si>
  <si>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</si>
  <si>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</si>
  <si>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</si>
  <si>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</si>
  <si>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</si>
  <si>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</si>
  <si>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</si>
  <si>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</si>
  <si>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</si>
  <si>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</si>
  <si>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</si>
  <si>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</si>
  <si>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</si>
  <si>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</si>
  <si>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</si>
  <si>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</si>
  <si>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</si>
  <si>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</si>
  <si>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</si>
  <si>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</si>
  <si>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</si>
  <si>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</si>
  <si>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</si>
  <si>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</si>
  <si>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</si>
  <si>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</si>
  <si>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</si>
  <si>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</si>
  <si>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</si>
  <si>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</si>
  <si>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</si>
  <si>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</si>
  <si>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</si>
  <si>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</si>
  <si>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</si>
  <si>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</si>
  <si>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</si>
  <si>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</si>
  <si>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</si>
  <si>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</si>
  <si>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</si>
  <si>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</si>
  <si>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</si>
  <si>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</si>
  <si>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</si>
  <si>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</si>
  <si>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</si>
  <si>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</si>
  <si>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</si>
  <si>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</si>
  <si>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</si>
  <si>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</si>
  <si>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</si>
  <si>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</si>
  <si>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</si>
  <si>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</si>
  <si>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</si>
  <si>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</si>
  <si>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</si>
  <si>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INDICADOR (Resultados)</t>
  </si>
  <si>
    <t>PLANEACIÓN ESTRATEGICA</t>
  </si>
  <si>
    <t>GESTIÓN DE COMUNICACIONES</t>
  </si>
  <si>
    <t>ADQUISICION DE BIENES Y SERVICIOS</t>
  </si>
  <si>
    <t>GESTIÓN DE TALENTO HUMANO</t>
  </si>
  <si>
    <t>GESTION FINANCIERA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</si>
  <si>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</si>
  <si>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</si>
  <si>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</si>
  <si>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</si>
  <si>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</si>
  <si>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</si>
  <si>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</si>
  <si>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</si>
  <si>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</si>
  <si>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</si>
  <si>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</si>
  <si>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</si>
  <si>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</si>
  <si>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</si>
  <si>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Coordinador GIT Gestión Financiera</t>
  </si>
  <si>
    <t>Secretaría General</t>
  </si>
  <si>
    <t>Coordinador GIT Tesoreria</t>
  </si>
  <si>
    <t>Coordinadora GIT Comunicaciones</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</si>
  <si>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</si>
  <si>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</si>
  <si>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</si>
  <si>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</si>
  <si>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</si>
  <si>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</si>
  <si>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Coordinador TIC</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</si>
  <si>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</si>
  <si>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</si>
  <si>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</si>
  <si>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</si>
  <si>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</si>
  <si>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</si>
  <si>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</si>
  <si>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</si>
  <si>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</si>
  <si>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Dir. Fomento Desarrollo Deportivo</t>
  </si>
  <si>
    <t>Coordinador GIT Información y Estudios del Deporte.</t>
  </si>
  <si>
    <t xml:space="preserve">1. Posibles Tutelas
2.  Pérdida de la imagen institucional
3. Silencio Administrativo Positivo
4. Posibles sanciones por incumplimiento de tipo legal. 
5. Investigaciones disciplinarias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</si>
  <si>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</si>
  <si>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</si>
  <si>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</si>
  <si>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</si>
  <si>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</si>
  <si>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</si>
  <si>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</si>
  <si>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</si>
  <si>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</si>
  <si>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</si>
  <si>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</si>
  <si>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</si>
  <si>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</si>
  <si>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</si>
  <si>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1. Pérdida de credibilidad del laboratorio.
2. Demandas por daños a terceros
3. Pérdida de la acreditación internacional.</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</si>
  <si>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</si>
  <si>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</si>
  <si>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</si>
  <si>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</si>
  <si>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</si>
  <si>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</si>
  <si>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</si>
  <si>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</si>
  <si>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</si>
  <si>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</si>
  <si>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</si>
  <si>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</si>
  <si>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</si>
  <si>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</si>
  <si>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</si>
  <si>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</si>
  <si>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</si>
  <si>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</si>
  <si>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Jefe Oficina</t>
  </si>
  <si>
    <t>ALTOS LOGROS</t>
  </si>
  <si>
    <t>FOMENTO AL DESARROLLO HUMANO Y SOCIAL</t>
  </si>
  <si>
    <t>INSPECCIÓN, VIGILANCIA Y CONTROL</t>
  </si>
  <si>
    <t>APOYO A LA INFRAESTRUCTURA TÉCNICA Y CIENTIFICA</t>
  </si>
  <si>
    <t>Atencion de funcionarios vinculados a entidades del estado sin el debido registro de las actividades y procedimientos realizados. en el centro de ciencias del deporte.</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</si>
  <si>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</si>
  <si>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</si>
  <si>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</si>
  <si>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</si>
  <si>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</si>
  <si>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Coordinador  Desarrollo Psicosocial</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</si>
  <si>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</si>
  <si>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</si>
  <si>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</si>
  <si>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</si>
  <si>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de información clasificada como restringida que se encuentre protegida</t>
  </si>
  <si>
    <t xml:space="preserve">Cobro por el desarrollo de las actividades desarrolladas por el GIT </t>
  </si>
  <si>
    <t>Demandas 
Afectación a la imagen institucional</t>
  </si>
  <si>
    <t xml:space="preserve">Coordinador GIT Juegos y Eventos Deportivos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</si>
  <si>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</si>
  <si>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</si>
  <si>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</si>
  <si>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</si>
  <si>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</si>
  <si>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</si>
  <si>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</si>
  <si>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</si>
  <si>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</si>
  <si>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</si>
  <si>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</si>
  <si>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</si>
  <si>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</si>
  <si>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</si>
  <si>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</si>
  <si>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</si>
  <si>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</si>
  <si>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</si>
  <si>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</si>
  <si>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</si>
  <si>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</si>
  <si>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</si>
  <si>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</si>
  <si>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</si>
  <si>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</si>
  <si>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</si>
  <si>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</si>
  <si>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</si>
  <si>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</si>
  <si>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</si>
  <si>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</si>
  <si>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</si>
  <si>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</si>
  <si>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</si>
  <si>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</si>
  <si>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</si>
  <si>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 de actualización de los contenidos de la página contra los mínimos de ley incluidos en el check list de la entidad)*100%</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</si>
  <si>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</si>
  <si>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</si>
  <si>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</si>
  <si>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</si>
  <si>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</si>
  <si>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</si>
  <si>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</si>
  <si>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</si>
  <si>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</si>
  <si>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Efectuar cobro económico a la población objeto de las actividades adelantadas  por el GIT Desarrollo Psicosocial.</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</si>
  <si>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</si>
  <si>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</si>
  <si>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</si>
  <si>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</si>
  <si>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</si>
  <si>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</si>
  <si>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</si>
  <si>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</si>
  <si>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</si>
  <si>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</si>
  <si>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</si>
  <si>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</si>
  <si>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</si>
  <si>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</si>
  <si>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</si>
  <si>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</si>
  <si>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</si>
  <si>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</si>
  <si>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</si>
  <si>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de conciliaciones bancarias realizadas / # de conciliaciónes bancarias planeadas (12) X 100</t>
  </si>
  <si>
    <t>Omisión en la realización de las acciones necesarias para el recaudo de cartera de la entidad.</t>
  </si>
  <si>
    <t>Perdida, daño o mal uso de los bienes y/o servicios contratados en beneficio propio o de un tercero</t>
  </si>
  <si>
    <t xml:space="preserve"># de Novedades generadas
Meta = 0   </t>
  </si>
  <si>
    <t>Adulterar o usar en beneficio propio o de un tercero los documentos de la entidad.</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</si>
  <si>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</si>
  <si>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 xml:space="preserve">1. Acciones disciplinarias contra los  servidores públicos y la entidad.
2. Perdidad de credibilidad e imagen de la entidad.
3. Perdida y/o desviación de los recursos asignados al Deporte.
4. Inseguridad jurídica institucional.                                                                                                                                                                                                                                                             </t>
  </si>
  <si>
    <t>Directora</t>
  </si>
  <si>
    <t>Actos Adminsitrativos</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</si>
  <si>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</si>
  <si>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</si>
  <si>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</si>
  <si>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</si>
  <si>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Destinación inadecuada de los recursos asignados para ejecución de los proyectos</t>
  </si>
  <si>
    <t>Ejecución de actividades deficientes con relación a los estimado en el Proyecto presentado</t>
  </si>
  <si>
    <t>Deficiencia en el manejo de recursos publicos por parte de los organismos deportivos.</t>
  </si>
  <si>
    <t>Declaraciones de incumlimiento, investigaciones administrativas y fiscales, mala imagen para la entidad.</t>
  </si>
  <si>
    <t>Falta de verificación real del cumplimiento de las actividades y especificaciones establecidas por las federaciones en la ejecucion de los contratos</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</si>
  <si>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</si>
  <si>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</si>
  <si>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</si>
  <si>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</si>
  <si>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</si>
  <si>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</si>
  <si>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</si>
  <si>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</si>
  <si>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</si>
  <si>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</si>
  <si>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Ejercer las funciones de inspección, vigilancia y control para formalizar los organismos deportivos y demás entidades que conforman el Sistema Nacional del Deporte.</t>
  </si>
  <si>
    <t>No cumplimiento de los objetivos misionales del grupo de trabajo
Acciones disciplinarias</t>
  </si>
  <si>
    <t>Informes de grupos interdisciplinarios sobre los proyectos revisados</t>
  </si>
  <si>
    <t>Inconsistencias en la atencion brindada a funcionarios vinculados a entidades del estado por las diferentes areas y servicios del centro de ciencias del deporte.</t>
  </si>
  <si>
    <t>Investigación Disciplinaria.
Detrimento patrimonial.
Afectación de la Imagen del Centro de Ciencias del Deporte.                                                  Sancion a los profesionales posterior a investigacion.</t>
  </si>
  <si>
    <t>No se realicen todas las valoraciones y pruebas requeridas para el deporte afectando o favoreciendo al atleta que pueda tener un diagnóstico que afecte su logro en competencia.</t>
  </si>
  <si>
    <t xml:space="preserve">1. Realizar seguimiento mensual del numero de funcionarios publicos atendidos en el Centro de ciencias del deporte a partir del registro de atenciones mensuales arrojado por cada profesional.                                                                  2. Realizar reporte trimestral de numero de funcionarios publicos atendidos en el centro de ciencias dentro del informe trimestral de actividades presentado a la direccion de posicionamiento y liderazgo deportivo por el coordinador del GIT CCD. </t>
  </si>
  <si>
    <t>N° de atenciones realizadas a funcionarios publicos con registro en Historia Clinica / N° de Funcionarios vinculados a entidades del Estado Atendidos</t>
  </si>
  <si>
    <t>1. Programar reuniones para la entrega de  los resultados  y recomendaciones entre el equipo medico y equipo tecnico en donde se establezcan acuerdos, seguimientos y controles por deporte los cuales deben ser registrados en la historia clinica.
2.Realizar seguimiento al plan de acción biomedico de cada uno de los deportes que fueron valorados. (segun frecuencia definida en el pab) en fechas estipuladas por cada deporte realizando registro del control y/o seguimiento en la historia clinica.</t>
  </si>
  <si>
    <t>No. Actas de entrega de resultados por deporte./No. Pab realizados por deporte</t>
  </si>
  <si>
    <t>*Procedimiento historia clinica del Centro de Ciencias del Deporte.    *Procedimiento asistencial del Centro de Ciencias del Deporte. 
*Formato Registro diario de atención de pacientes. 
*Formato Registro evolución en Historia Clinica</t>
  </si>
  <si>
    <t>Realizar certificación de pagos sin el cumplimiento de los requisitos  establecidos en los lineamientos institucionales a favor de terceros.</t>
  </si>
  <si>
    <t>Direccionamiento de sedes para eventos nacionales o regionales a favor de terceros</t>
  </si>
  <si>
    <t xml:space="preserve">Coordinador GIT Recreacion
</t>
  </si>
  <si>
    <t>1. Carta de concepto.
2. Actas de visitas.
3. Informes seguimientos.</t>
  </si>
  <si>
    <t xml:space="preserve">
1. Capacitación y socialización de la normatividad a los entes departamentales y municipales.      2. Realizar visitas a los entes departamentales.</t>
  </si>
  <si>
    <t>Seguimiento inadecuado del GIT de Atención al Ciudadano de los términos para emitir respuesta a los derechos de petición de los ciudadanoo de los GIT de la entidad propiciando el beneficio propio o de un tercero.</t>
  </si>
  <si>
    <t xml:space="preserve">
Generar comunicación via web socializando la obligatoriedad para el reporte de hechos económicos </t>
  </si>
  <si>
    <t>Mantener controles
(Registros Contables
Conciliaciones Bancarias  
Soportes Físicos Facturas
Control de chequeras)</t>
  </si>
  <si>
    <t>Valor escenarios deportivos utilizados / Valor escenarios con pagos realizados según resolución vigente.</t>
  </si>
  <si>
    <t>Directora, Coordinadores de los G.I.T</t>
  </si>
  <si>
    <t xml:space="preserve">Tráfico de influencias en la supervisión y ejecución de los trámites de la Dirección de IVC.  </t>
  </si>
  <si>
    <t>Desarrollar las actividades asociadas a la gestión jurídica de la entidad, mediante el cumplimiento de la normatividad vigente aplicable con la finalidad de asegurar una representación legal, judicial , prejudicial y extrajudicial oportuna y eficaz.</t>
  </si>
  <si>
    <t>Base de datos.</t>
  </si>
  <si>
    <t>((Actualizaciones base de datos) / (actuaciones realizadas))*100</t>
  </si>
  <si>
    <t>Mantener los controles existentes</t>
  </si>
  <si>
    <t>Direccionamiento del apoyo o validación de proyectos para favorecer a terceros.</t>
  </si>
  <si>
    <t xml:space="preserve">(N° informes de evaluación realizados /N°proyectos recibidos)*100%
</t>
  </si>
  <si>
    <t>Nivel de supervisión adecuado a través de revisiones objetivas de proyectos por parte de grupos interdisciplinarios</t>
  </si>
  <si>
    <t>Investigación disciplinaria por incumplimiento de la Ley 
Incremento en el número de PQR pora solicitud de información.
Disminución de la oportunidad del ciudadano para conocer la gestión y servicios de la entidad</t>
  </si>
  <si>
    <t>Actas de reuniones con los enlaces de las áreas o programas.
Informe de actualizaciones hechas en el cuatrimestre.</t>
  </si>
  <si>
    <t>Seguimiento de las respuestas calificadas por el ciudadano como no cumplidas según la encuesta de calidad. 
Se tiene el procedimiento Control de Servicios no Conformes con codigo SI-PD-003</t>
  </si>
  <si>
    <t>Reporte trimestral sobre Peticiones,  envío de alertas y envío de información a los servidores sobre la normatividad actualizada sobre el derecho de petición.</t>
  </si>
  <si>
    <t>Informes trimestrales</t>
  </si>
  <si>
    <t>1. Restriccion de acceso fisico a las historias laborales. 
2. Formato Control de Historia Laboral. 
3. Restriccion de consulta a la información de las Historias Laborales (Solicitud por escrito)</t>
  </si>
  <si>
    <t xml:space="preserve"> (Muestra aleatoria de historias laborales a revisar) 
(Tamaño de la muestra 30 hojas de vida al año, 10 cada cuatrimestre)</t>
  </si>
  <si>
    <t xml:space="preserve">(# certificaciones verificadas acorde con la solicitud / total certificaciones verificadas. )*100%
(Muestra del 10% del trimestre)  </t>
  </si>
  <si>
    <t>Comunicado via web.</t>
  </si>
  <si>
    <t>1. # Comunicados via web enviadas/ # comunicaciónes planeadas(4) X 100</t>
  </si>
  <si>
    <t>Mantener controles
Sensibilización para los funcionarios de la entidad.
Actualización de la plataforma de seguridad de la entidad.</t>
  </si>
  <si>
    <t>Contrato de renovación de licenciamiento.
Actualización de equipos de computo.
Notic´s</t>
  </si>
  <si>
    <t xml:space="preserve">
Número de NOTIC´s enviados 
Meta = 10</t>
  </si>
  <si>
    <t xml:space="preserve">1. Reporte mensual del numero de funcionarios atendidos en el centro de ciencias del deporte arrojado por la historia clinica digital HIMS </t>
  </si>
  <si>
    <t>Listas de Verificación,
Procedimiento de evaluación de sedes
Informe de evaluación ex-post</t>
  </si>
  <si>
    <t>Mantener Controles
Actualizar el procedimiento de evaluación de sedes candidatizadas 
Realizar evaluacion ex-post de cumplimiento de compromisos</t>
  </si>
  <si>
    <t xml:space="preserve">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
Deficiencias en la seguridad informatica. 
</t>
  </si>
  <si>
    <t xml:space="preserve">Manipulación inadecuada de la información.        
Bajo control y seguimiento al desarrollo de las actividades. 
No disponer de canales de comunicación para que las personas presenten sus peticiones. </t>
  </si>
  <si>
    <t>Disponer de elementos de oficina que aseguren acceso restringido a la información. Generar claves para acceso a la información magnética.</t>
  </si>
  <si>
    <t xml:space="preserve">Contraseñas de seguridad para acceso a la información. Utilización de herramientas institucionales (no personales) para compartir información. 
Acuerdos de confidencialidad.
</t>
  </si>
  <si>
    <t xml:space="preserve">Socializar canales de comunicación con los atletasy entrenadores para que de ser necesario  presenten sus peticiones.   
</t>
  </si>
  <si>
    <t xml:space="preserve">N° de quejas presentadas relacionadas con el cobro indebdo de las actividades. </t>
  </si>
  <si>
    <t>N°de quejas relacionadas con cobro indebido</t>
  </si>
  <si>
    <t>Pérdida de confidencialidad, manipulacion fisicoquimica de muestras y/o alteración de resultados analíticos por presiones externas</t>
  </si>
  <si>
    <t>1. Continuar con el mejoramiento técnológico del area 
2. Establecer directrices claras  acerca del manejo de la confidencialidad por medio de un formato de confidencialidad,</t>
  </si>
  <si>
    <t xml:space="preserve">1. Comunicaciones, acta de reunión. 
2. Expedientes de I.V.C digitalizados.
3. Documentos internos sobre el manejo de la información, importancia y directrices.
</t>
  </si>
  <si>
    <t xml:space="preserve">1. Implementar el Manual de Actuaciones Administrativas como guia para el desarrollo de las actuaciones a cargo de IVC 
2.Continuar con el desarrollo del Programa Prevnetivo Regional 
3. Suscribir acuerdos de confidencialidad </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</si>
  <si>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</si>
  <si>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 xml:space="preserve">1. Guía para la promoción de Programas de los GIT  o documentos de especificaciones técnicas ( proceso de capacitación)  socializada con anterioridad al inicio de la ejecución del convenio o contrato. 
2. Aprobación de proyectos o propuestas que cumplan con los lineamientos establecidos en la Guía para la promoción de Programas especificaciones técnicas. 
3. Asistencia técnicas. 
4. Exigir Informes administrativos, financieros y técnicos parciales y finales a los contratos y convenios. 
5. Seguimiento periódico de la ejecución técnica, financiera y administrativa por parte de la Coordinación del GIT. </t>
  </si>
  <si>
    <t xml:space="preserve">1. Guías para la presentación de proyectos.
2. Actualización y socialización con anterioridad de la Guía para promoción de Programas o documento de especificaciones técnicas. 
2. Asistencia técnicas.
3. Informes administrativos, financieros y técnicos. 
4. Actualización y socialización de  formatos de informes administrativos, financieros y técnicos. 
5. Capacitación y/o socialización específica en líneas de acción.
6. Revisión periódica en la planeación, ejecución y liquidación de los contratos o convenios por parte de las Coordinaciónes de GIT. </t>
  </si>
  <si>
    <t xml:space="preserve">1. Cronograma de capacitaciones o comunicaciones en donde se evidencie los momentos de socialización de la Guía para la promoción de los programas de los GIT con especificaciones técnicas y formatos de informes.
2. Informes. Ejecución técnica, administrativa y financiera convenio o contrato.
3. Informes de visitas técnicas. 
4. Formato de seguimiento técnico. 
5. Formato de seguimiento financiero y administrativo. </t>
  </si>
  <si>
    <t>(Convenios o contratos que cumplen con los lineamientos de la Guía de promoción de Programas o especificaciones técnicas/ Convenios o contratos firmados) *100.   
(Convenios con visita del supervisor asignado por la administración / Número de convenios de los GIT )* 100
N° de convenios con seguimiento técnico, administrativo y financiero/ N° de convenios o contratos firmados y en ejecució</t>
  </si>
  <si>
    <t>Falta de sentido de pertenencia, Inconformismo salarial,  Desmotivación, Sobornos, Presiones para modificación u omisión de resultados, Impunidad, presiones externas</t>
  </si>
  <si>
    <t>Suscripcion de acuerdos de Confidencialidad del GIT
Manejo especial de Correspondencia,  clasificacion de la privacidad de la informacion como restringida dentro del GESDOC</t>
  </si>
  <si>
    <t>Vulneración de la intimidad del individuo,
Perturbación y fracasos de  investigaciones  antidopaje
Demandas por revelar información personal.
El proceso de investigación disciplinaria no peuda llevarse a cabo adecuadamente</t>
  </si>
  <si>
    <t xml:space="preserve">Trazabilidad de las muestras a traves de la Cadena de Custodia del Laboratorio
Asignacion de codigo interno a cada muestra
Soporte de resultados analiticos de la misma sustancia , analizando a atraves de diferentes Screening
Firma de codigo de etica y confidencialidad por parte de todo el personal del laboratorio.
Acceso fisico restringido al laboratorio       Restriccion al acceso de datos a traves de perfiles de usuario
</t>
  </si>
  <si>
    <t xml:space="preserve">
Incorporar la lista de chequeo de verificacion de los controles propuestos en: la revisión por la Dirección, las auditorias internas y una reunión sesión de cierre de la vigencia con enfasis en compromiso ético.</t>
  </si>
  <si>
    <t>Listas de chequeo diligenciadas
Actas de Compromiso ético y confiedencialidad renovadas semestralmente</t>
  </si>
  <si>
    <t>Ocurrencia de anomalias en el periodo, criterio: &gt;0, 
implementacion de acciones pertinentes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</si>
  <si>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</si>
  <si>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 xml:space="preserve">Se debe  a la inasistencia a los eventos de entregas de incentivos o la entrega de información errada en cuanto a la dirección del destinatario para garantizar un despacho exitoso.
</t>
  </si>
  <si>
    <t xml:space="preserve">Los departamentos asignan los cupos a deportistas que no cumplen con los requisitos establecidos en la norma reglamentaria. 
</t>
  </si>
  <si>
    <t xml:space="preserve">Este procedimiento se hace  de forma manual.
</t>
  </si>
  <si>
    <t xml:space="preserve">Violación a los derechos fundamentales  de los menores de edad para acceder al deporte y a la recreación, si el deportista cumple con los requisitos exigidos en la norma reglamentaria   </t>
  </si>
  <si>
    <t>Cruce de informacion de forma manual entre la base de datos de Coldeportes y la base de datos ICETEX</t>
  </si>
  <si>
    <t>1. Verificacion de Ganador y Convocatoria Via Correo Electronico y Telefonica.
2. Determinacion de Ganadores con respecto a la informacion proporcionada en Plataforma de Superate.</t>
  </si>
  <si>
    <t>Aplicación de la norma reglamentaria y verificacion de resoluciones de los departamentos para corroborar informacion</t>
  </si>
  <si>
    <t>1. Documento Final Medallero 2017 (Fisico y Digital).
2. Actas de Entrega de Incentivos Deportivos (Soportes Fisicos, Firmados, con Huella y su respectiva Digitalizacion.</t>
  </si>
  <si>
    <t xml:space="preserve">Profesionales de Gestion de Incentivos SUPERATE
</t>
  </si>
  <si>
    <t>Mantener controles existentes
Diligenciar Planillas de Convocatoria soportadas con actas de entrega .
Elaborar de Actas de Entrega de Incentivos Deportivos.</t>
  </si>
  <si>
    <t>En 2018 el programa SUPERATE entregara los cupos nominales en deportes individuales y adaptados, de acuerdo con el cumplimiento de la norma por parte de los departamentos (los departamentos no entregartan cupos)</t>
  </si>
  <si>
    <t xml:space="preserve">
Asignación de cupos para  participar en fases del Programa SUPERATE Intercolegiados  a deportistas que no cumplen la norma.
</t>
  </si>
  <si>
    <t xml:space="preserve">Publicación de ganadores de incentivos o creditos condonables del Programa SUPERATE Intercolegiados sin cumplimiento de requisitos exigidos en el Manual, para beneficio de terceros
</t>
  </si>
  <si>
    <t xml:space="preserve">Posible detrimento patrimonial, falla en la prestación del servicio Público.
</t>
  </si>
  <si>
    <t>Asesora de Direccion  Programa SUPERATE Intercolegiados</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</si>
  <si>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</si>
  <si>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</si>
  <si>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</si>
  <si>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1. Designar personal para el manejo y administración de archivo y la gestión documental de IVC.
2. Se digitaliza el 100% de la documentacion de Deporte Profesional la cual por obligacion debe estar digitalizada procedencia de activos, personeria juridica y reconocimientos deportivos en deporte profesional.
3. Solicitar a las áreas pertinentes que se realice la digitalización de expedientes y vincular al sistema GESDOC.</t>
  </si>
  <si>
    <t xml:space="preserve">1. (Número de manuales  diseñados subidos a ISOLUION/ Numero de manuales propuestos por la Direccion para el 2018)*100
2.(Visitas realizadas in situ / Cronograma  aprobado por la dirección de Inspección, Vigilancia y Control)*100
 3.(Numero de acuerdos de confidencialidad suscritos/ total de contratistas de la dirección de Inspeccion, vigilancia control.)*100
</t>
  </si>
  <si>
    <t>Implementar el Programa SUPERATE INTERCOLEGIADOS para la generación de oportunidades para el ejercicio del derecho al deporte de niños, niñas, adolescentes y jóvenes, de 7 a 28* años, escolarizados y no escolarizados *(18-28 años COLDEPORTES Supérate Intercolegiados apoya los juegos universitarios)</t>
  </si>
  <si>
    <t xml:space="preserve">No se tiene control sobre la calidad del servicio contratado por el ente ejecutor a los proveedores  </t>
  </si>
  <si>
    <t>Delitos contra el patrimonio publico, peculado por apropiación.
-  Detrimento patrimonial</t>
  </si>
  <si>
    <t>Gestión del Supervisor de coldeportes y  controles con los apoyos  profesional y    apoyo tecnico para velar por el adecuado cumplimiento del objeto del contrato</t>
  </si>
  <si>
    <t>Supervisión mediante los apoyos tecnicos y administrativos a la ejecución durante el desarrollo de las competencias, con el fin de verificar la calidad de cada uno de los servicios.</t>
  </si>
  <si>
    <r>
      <t xml:space="preserve">Informes de supervisión del desarrollo de cada una de las fases de competencia.
Informes de los apoyos tecnicos y apoyos administrativos del control </t>
    </r>
    <r>
      <rPr>
        <i/>
        <sz val="10"/>
        <rFont val="Arial"/>
        <family val="2"/>
      </rPr>
      <t>in situ</t>
    </r>
  </si>
  <si>
    <t xml:space="preserve">Supervisores - Programa Supérate Intercolegiados
</t>
  </si>
  <si>
    <t># de Convenios Interadministrativos / # de fases municipales y departamentales realizadas durante el 2018</t>
  </si>
  <si>
    <r>
      <t xml:space="preserve">
1. Artícular acciones con la Dirección de Herramientas del Sistema , para buscar vinculación con el ejecicio del Sistema Nacional de Información. 
2. Continuar con la directriz decontinuar con  la digitalización de los expedientes en al menos el 50% de la información de la Dirección. . 
</t>
    </r>
    <r>
      <rPr>
        <sz val="10"/>
        <color rgb="FFFF0000"/>
        <rFont val="Arial"/>
        <family val="2"/>
      </rPr>
      <t xml:space="preserve">
</t>
    </r>
    <r>
      <rPr>
        <sz val="10"/>
        <rFont val="Arial"/>
        <family val="2"/>
      </rPr>
      <t xml:space="preserve">3. Impartir y documentar directrices sobre la reserva y el manejo de la información privilegiada que produce IVC. (1 documento)
</t>
    </r>
  </si>
  <si>
    <r>
      <t>1. Número de comunicaciones.
2,  Número de Acta de reunión
3.(Total de archivos digitalizados de la Dirección de IVC / Total de archivos de pla vigencia 2018 )*100
4.Numero de Documentos sobre reserva y manejo de la informacion priviegiada.,</t>
    </r>
    <r>
      <rPr>
        <sz val="10"/>
        <color rgb="FFFF0000"/>
        <rFont val="Arial"/>
        <family val="2"/>
      </rPr>
      <t xml:space="preserve">
</t>
    </r>
  </si>
  <si>
    <t>Perdida de credibilidad hacia los deportistas que mantienen iniciativa de inscribirse cada año al programa.</t>
  </si>
  <si>
    <t xml:space="preserve">DETECCIÓN DE DEPORTISTAS Y ENTRENADORES QUE NO CUMPLEN LOS REQUISITOS  / # DE DEPORTISTAS QUE CONFORMAN EL  # DEL MEDALLERO 2018 </t>
  </si>
  <si>
    <t xml:space="preserve">Perdida de Incentivos del Programa SUPERATE Intercolegiados dentro de las formas preestablecidas por el Programa Supérate.
</t>
  </si>
  <si>
    <t xml:space="preserve">CANTIDAD DE INCENTIVOS NO ENTREGADOS / LA TOTALIDAD DE POSIBLES ENTREGAS </t>
  </si>
  <si>
    <t>Publicacion de Boletin en la pagina web de Coldeportes del programa y envio de correos electronicos</t>
  </si>
  <si>
    <t>Verificacion de los deportistas promocionados por los departamentos en la plataforma del programa vs los asignados en el Boletin tecnico.</t>
  </si>
  <si>
    <t xml:space="preserve">Deficiente calidad y prestación de servicios a los deportistas participantes de las fase municipales y departamentales del programa SUPERATE  Intercolegiados  </t>
  </si>
  <si>
    <t>Dirección de Coldeportes</t>
  </si>
  <si>
    <t>FOMENTO AL DESARROLLO HUMANO Y SOCIAL
  (PROGRAMA SUPERATE - DIRECCION DE COLDEPORTES)</t>
  </si>
  <si>
    <t>* Falta de seguimiento y coordinación al Supervisor responsable. 
* Falta de capacitación a los Supervisores contratados.</t>
  </si>
  <si>
    <t xml:space="preserve">Autorización de desembolsos  a convenios y/o contratos  por parte de Supervisores, debido a presiones políticas o entrega de prevendas. </t>
  </si>
  <si>
    <t xml:space="preserve">• Investigaciones y sanciones disciplinarias, fiscales y penales, según sea el caso.                                                          • Incumplimiento en la ejecución de los Proyectos de cofinanciación.                       
• Impacto negativo a la imagen de Coldeportes. 
</t>
  </si>
  <si>
    <t>* Evaluación continua a los supervisores responsables, por medio de un Coordinador de zona que verifique cada supervisión y dé un concepto para cada convenio y/o contrato.
* Reuniones períodicas con los Supervisores.
* Acompañamientos periódicos en las visitas de proyectos con novedades.</t>
  </si>
  <si>
    <t>* Evaluación Supervisores, por Coordinador de zona .
* Monitoreo períodico Supervisores.
* Acompañamiento del Coordinador en visitas.</t>
  </si>
  <si>
    <t>* Informes y conceptos de Coordinador de zona
* Actas de reunión de seguimiento de convenios.
* Informes de auditorías Contraloría, Procuraduría y Fiscalía.</t>
  </si>
  <si>
    <t>% de ejecución de los proyectos vs. ejecución presupuestal</t>
  </si>
  <si>
    <t>Gestionar el desarrollo de programas, lineamientos y estrategias para facilitar el acceso de los ciudadanos, propiciando las condiciones para el ejercicio efectivo de los derechos y deberes con enfoque diferencial, que influyan en la construccion de una gestion democratica con excelencia centrada en el servicio integral al ciudadano.</t>
  </si>
  <si>
    <t>Numero de  quejas recibidas por  Peticiones vencidas 
Meta = 0
Numero de Informes trimestrales  de gestion 
 Meta = 4</t>
  </si>
  <si>
    <t xml:space="preserve">Respuesta incompleta, no pertinentes o manipuladas  para beneficio de un tercero 
</t>
  </si>
  <si>
    <t>SERVICIO INTEGRAL AL CIUDADANO</t>
  </si>
  <si>
    <t>Carencia del manual sobre los lineamientos y/o criterios técnicos para la organización de Juegos y Eventos Deportivos con sede en el país.</t>
  </si>
  <si>
    <t>Posibilidad de asignación de sedes para la organizaciones de juegos y eventos deportivos por decisiones políticas</t>
  </si>
  <si>
    <t xml:space="preserve">                                                                                                                                                                                                                                                                                                                                                                                                                                                 1. Presiones para que sean asignadas sedes sin contar con los mínimos requeridos.                                                                                                                                                                                                                                                                        2. Imposibilidad de realizar las evaluaciones técnicas, administrativas, ambientales y financieras para la organización y desarrollo de los eventos deportivos.                                                                                                                 3. Desmejoramiento de la imagen de la entidad y del país.                                                                                                                                                                                                                                                                                                                                 4. Posibles demandas.</t>
  </si>
  <si>
    <t>Resoluciones, procedimientos, manuales</t>
  </si>
  <si>
    <t>1/012019</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</si>
  <si>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</si>
  <si>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Errores en la asignación de los trabajos contenidos en el Plan Anual de Auditoría Interna, sin analizar un real o aparente conflicto de intereses.</t>
  </si>
  <si>
    <t>Que los servidores de la Oficina de Control Interno de Coldeportes oculten, distorsionen o tergiversen, situaciones observadas en desarrollo de los diferentes trabajos ejecutados por esta dependencia, debido a conflictos de interés y/o situaciones en las que solicite y/o reciba favores, regalos, dádivas o dinero.</t>
  </si>
  <si>
    <t>Resultados de los trabajos de auditoría interna no acordes a la realidad.
Exposición a sanciones y/o Investigaciones por incumplimiento de la normatividad aplicable.</t>
  </si>
  <si>
    <t>Corrupción</t>
  </si>
  <si>
    <t>El Jefe de la Oficina de Control Interno realiza las asignaciones de los trabajos  contenidos en el Plan Anual de Auditoría Interna, teniendo en cuenta los reales o aparentes conflictos de interés de sus servidores para la ejecución de los trabajos.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</si>
  <si>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de su parte que podría afectar la objetividad de una o varias de las auditorías internas asignadas."
* Se incluira en el formato de evaluación de auditores una pregunta de control relacionada con el posible conflicto de interes del Auditor Interno.</t>
  </si>
  <si>
    <t>Documento aprobado en ISOLUCION en el cual se documenten dichos controles.</t>
  </si>
  <si>
    <t>EFICACIA: Índice de cumplimiento actividades= (# de actividades cumplidas / # de actividades programadas) x 100 
EFECTIVIDAD: Efectividad del plan de manejo de riesgos= (# de Evaluaciones con reporte de posbile Conflicto de Interes del auditor Interno) / #  Total evaluaciones recibidas) x 100</t>
  </si>
  <si>
    <t>Inobservancia o desconocimiento del Código de Ética de la Oficina de Control Interno.</t>
  </si>
  <si>
    <t>El Jefe de la Oficina de Control Interno, por lo menos una vez año verifica el cumplimiento del Código de Ética por parte de los servidores de la Oficina de Control Interno, cuyos resultados son comunicados al Comité Institucional de Coordinación de Control Interno, dejando evidencia en las actas de reunión.</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</si>
  <si>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que podría afectar la objetividad de una o varias de las auditorías internas asignadas."
* Implementar en el formato de evaluación de auditores una pregunta de control relacionada con el posible conflicto de interes del Auditor Interno.</t>
  </si>
  <si>
    <t>Memorandos radicados de envia a los auditores, del plan junto con el formato Designación de Auditorías Internas.
Soporte documental de comunicados informando si existe algún conflicto de interés real o aparente.
Formato de Evaluación del Auditor Interno diligenciado por el lider del proceso auditado</t>
  </si>
  <si>
    <t>Intereses particulares con el fin de distorsionar, ocultar o tergiversar la información y evidencias resultantes del proceso de auditoría.</t>
  </si>
  <si>
    <t>El Jefe de la Oficina de Control Interno realizara la rotación de auditores frente a los trabajos programados minimo una vez al año,  de encontrar incosistencias en el actuar del auditor pondra en conocimiento al Comité Institucional de Coordinación de Control Inteno, dejando evidencia en las actas de comité</t>
  </si>
  <si>
    <t>Obstaculizar los procesos de auditoría para distorsionar y ocultar información y evidencias que reflejen la realidad.</t>
  </si>
  <si>
    <t>GESTIÓN JURÍDICA</t>
  </si>
  <si>
    <t>Perdida de competencia por parte de Coldeportes.</t>
  </si>
  <si>
    <t xml:space="preserve">1. Pérdida de oportunidad procesal.
2. Detrimento patrimonial.
3. Responsabilidad fiscal y disciplinaria. </t>
  </si>
  <si>
    <t>1. Actualizar la base de datos incluyendo información sensible .
2. Conciliación semestral con el area financiera.</t>
  </si>
  <si>
    <t>1.Base de datos actualizada
2.Registro de reunión con el area financiera</t>
  </si>
  <si>
    <t>Jefe Oficina  Jurídica</t>
  </si>
  <si>
    <t>Oficina Jurídica</t>
  </si>
  <si>
    <t xml:space="preserve">Coordinador GIT Deporte Escolar
Coordinador GIT Deporte Social Comunitario
Coordinador GIT Actividad Fisica
Coordinador GIT Recreacion
</t>
  </si>
  <si>
    <r>
      <t>CONTROLES EXISTENTES</t>
    </r>
    <r>
      <rPr>
        <b/>
        <vertAlign val="superscript"/>
        <sz val="10"/>
        <rFont val="Arial"/>
        <family val="2"/>
      </rPr>
      <t>1</t>
    </r>
  </si>
  <si>
    <r>
      <t>NUEVA CALIFICACIÓN</t>
    </r>
    <r>
      <rPr>
        <b/>
        <vertAlign val="superscript"/>
        <sz val="10"/>
        <rFont val="Arial"/>
        <family val="2"/>
      </rPr>
      <t>2</t>
    </r>
  </si>
  <si>
    <t>(Número de Conceptos favorables cumplen requisitos / No conceptos revisados(aleatorios)) *100</t>
  </si>
  <si>
    <t>Teniendo en cuenta que a la fecha fecha no se cuenta con la matriz para estructurar el Mapa de Riesgos tal como lo establece la Guía para la Administración de los Riesgos de Gestión, Corrupción y Seguridad Digital y el Diseño de Controles en Entidades Públicas, versión 1 de agosto de 2018, la Oficina de Control Interno no ha podido dar cumplimiento de todo lo requerido en dicha guia.</t>
  </si>
  <si>
    <t>Procedimiento
Actas de reuniones
Formatos de actualizaciones</t>
  </si>
  <si>
    <t>Numero de casos fallados por manipulacion o respuestas incompletas
Meta = 0                                
Numero de Planes de mejora en el formato SI-FR-001 Control de Servicios y Trámites no Conformes                        Meta= Numero de solicitudes de planes de mejora sobre respuesta mala de peticiones/ planes de mejora diligenciados</t>
  </si>
  <si>
    <r>
      <rPr>
        <i/>
        <u/>
        <sz val="10"/>
        <rFont val="Arial"/>
        <family val="2"/>
      </rPr>
      <t>Observaciones de diseño:</t>
    </r>
    <r>
      <rPr>
        <sz val="10"/>
        <rFont val="Arial"/>
        <family val="2"/>
      </rPr>
      <t xml:space="preserve">
El riesgo no cumple los requisitos de redacción para un riesgo de corrupción.
Los controles existentes y propuestos no son controles y/o no cumplen con las preguntas claves para su descripción.
El nivel del riesgo inherente y residual se mantiene en la zona Alta, a pesar de los controles existentes.</t>
    </r>
    <r>
      <rPr>
        <i/>
        <u/>
        <sz val="10"/>
        <color rgb="FFFF0000"/>
        <rFont val="Arial"/>
        <family val="2"/>
      </rPr>
      <t/>
    </r>
  </si>
  <si>
    <t>(areas que cumplen con los lineamientos/ número de areas evaluadas)*100%</t>
  </si>
  <si>
    <t>REPORTE ACCIONES REALIZADAS 
Primera Línea de Defensa</t>
  </si>
  <si>
    <t>OBSERVACIONES OFICINA DE CONTROL INTERNO
Tercera Línea de Defensa</t>
  </si>
  <si>
    <r>
      <rPr>
        <i/>
        <u/>
        <sz val="10"/>
        <rFont val="Arial"/>
        <family val="2"/>
      </rPr>
      <t>Observaciones de diseño:</t>
    </r>
    <r>
      <rPr>
        <sz val="10"/>
        <rFont val="Arial"/>
        <family val="2"/>
      </rPr>
      <t xml:space="preserve">
El riesgo no cumple los requisitos de redacción para un riesgo de corrupción.
Los controles existentes y propuestos no son controles y/o no cumplen con las preguntas claves para su descripción.</t>
    </r>
    <r>
      <rPr>
        <i/>
        <u/>
        <sz val="10"/>
        <rFont val="Arial"/>
        <family val="2"/>
      </rPr>
      <t/>
    </r>
  </si>
  <si>
    <t>Informe del resultado arrojado por las evaluaciones respecto al cumplimiento de los lineamientos establecidos por el proceso de Gestión Documental.</t>
  </si>
  <si>
    <t xml:space="preserve">RESULTADOS SEGUIMIENTO AL MAPA DE RIESGOS DE CORRUPCIÓN VIGENCIA 2019
TERCERA LÍNEA DE DEFENSA - OFICINA DE CONTROL INTERNO </t>
  </si>
  <si>
    <t>RESULTADOS MONITOREO Y SEGUIMIENTO
CORTE 31-AGO-2019</t>
  </si>
  <si>
    <t xml:space="preserve">El cumplimiento de un 100% de este control propuesto fue reportado en el primer seguimiento al corte 30-abr-2019, en los siguientes términos:
El control propuesto fue documentado en:
- Actividad N° 5 del Procedimiento  Auditorias Internas SG-PD-004 versión 1 aprobado 23-ene-2019 y 
- Literal g) del titulo "PLAN ANUAL DE AUDITORÍA INTERNA" del Manual de Auditoria Interna SG-MN-002 versión 1 aprobado el 22-ene-2019.
Adicionalmente, en el formato Evaluación de Auditoria Interna SG-FR-023 versión 1 aprobada el 21-ene-19 se incluyó una pregunta de control relacionada con el posible conflicto de interes del Auditor Interno.
Evidencias estan disponibles en la plataforma ISOLUCIÓN.
</t>
  </si>
  <si>
    <t xml:space="preserve">
Mediante memorandos radicados N° 2019IE0003669 y 4314 del 19 de junio de 2019 y  29 de julio de 2019 fue remitida la designación de Auditorías Internas de la auditora con perfil abogado que inició su contrato de prestación de servicios en la Oficina de Control Interno en el mes de junio de 2019 segun el Plan Anual de Auditoria Interna 2019 aprobado por el Comité Institucional de Coordinación de Control Interno en sesión realizada el 22-mar-19.
Evidencias estan disponibles en la plataforma GESDOC.
A la fecha no se han recibido soportes documentales informando si existe algún conflicto de interés real o aparente de parte de los funcionarios y colaboradores de la Oficina de Control Interno.
Al corte 31 de agosto de 2019, se han ejecutado once (11) auditorias internas de las cuales se han recibido el 100% de las Evaluaciones de Auditoria Interna SG-FR-023 diligenciadas y firmadas por los lideres de la unidad auditable, las cuales se encuentran disponibles en las carpetas fisicas y/o carpeta compartida en medio digital.
Cumplimiento: 100%</t>
  </si>
  <si>
    <t>EFICACIA: 100%
EFECTIVIDAD: 0%  (reporte de posbile Conflicto de Interes del auditor Interno)</t>
  </si>
  <si>
    <t>A 31 de agosto, se tiene establecido que el medallero de campeones de Final  Nacional se toma en el momento de la competencia con el objeto de tener la informacion clara, veraz y de primera mano suministrada por el deportista despues de los actos de premiacion en cada escenario; para tal efecto al interior del Area de Gestion de Incentivos se diseñaron los formatos para recopilar la informacion y esto de acuerdo con las pruebas suministradas por el area de Gestión Territorial para cada disciplina; otra acción es que la informacion tomada en el momento de la competencia posteriormente se coteja con la informacion que arroja la plataforma del programa para verificar que el campeon bien sea de credito condonable por $40.000.000 corresponda realmente a ese deportista y de igual manera con los deportistas de grados inferiores a 11ª quienes tienen derecho a tablet.  Destacamos que la informacion de los entrenadores quienes tienen derecho a incentivo por valor de $ 5.000.000 únicamene es la que se toma en el escenario de competencia ya que la plataforma del programa no arroja esta información</t>
  </si>
  <si>
    <t>Se tienen establecidos unos formatos para la entrega de Incentivos. Cada beneficiario firma unas planillas que son cotejadas por el personal de Incentivos del Programa al momento de la entrega. En caso de que el beneficiario final no pueda asistir, se entrega solo a través de un poder firmado por el beneficiario o el padre de familia (por ser menores de edad) con copia de los documentos de identidad de los involucrados. Cuando por motivos de fuerza mayor el rector o un delegado de una Institución Educativa recibe los incentivos de los deportistas de dicha institución, se estableció un formato de entrega masiva la cual el rector debe hacer llegar la evidencia de dicha entrega al Programa, junto con imágenes que prueben la entrega. Además, el área de Incentivos realiza una conciliación del Inventario de manera mensual para evitar diferencias o pérdidas por el inventario custodiado.</t>
  </si>
  <si>
    <t>Desde el area de gestion territorial del programa superate se realizaron las evaluaciones tecnias a los deportes de conjunto e individuales a fin de dar a conocer el  cumplimiento al articulo 27 de la norma reglamentaria.
A traves de los coordinadores territoriales se realizo constante asesoria tecnica sobre el desarrollo de las fases zonales y de final departamental a aquellos departamentos que realizaron sus fases en este periodo, informacion que se evidencia a traves de los correos institucionales, asi como la respuesta a los usuarios a traves de GESDOC frente a las mas de 1.000 solicitudes atendidas.</t>
  </si>
  <si>
    <t>Desde el area de contratacion de mindeporte se delego la supervision de los 54 convenios interadministrativos a los coordinadores territoriales con el fin de supervisar de cerca el cumplimiento en el objeto convenido, asi como se han realizado visitas previas al inicio de la ejecucion de los convenios, con el fin de dar las orientaciones precisas sobre los procedimientos de la liquidacion una vez se finalice la ejecucion, con el apoyo  financiero y administrativo.</t>
  </si>
  <si>
    <t>Sin reporte</t>
  </si>
  <si>
    <t>Utilización de la plataforma tecnologica adquirida para identificar a los campeones con derecho a incentivos</t>
  </si>
  <si>
    <r>
      <rPr>
        <i/>
        <u/>
        <sz val="10"/>
        <rFont val="Arial"/>
        <family val="2"/>
      </rPr>
      <t xml:space="preserve">Observaciones de diseño:
</t>
    </r>
    <r>
      <rPr>
        <sz val="10"/>
        <rFont val="Arial"/>
        <family val="2"/>
      </rPr>
      <t>El riesgo no cumple los requisitos para ser tipificado como un riesgo de Corrupción.</t>
    </r>
    <r>
      <rPr>
        <i/>
        <u/>
        <sz val="10"/>
        <rFont val="Arial"/>
        <family val="2"/>
      </rPr>
      <t xml:space="preserve">
</t>
    </r>
    <r>
      <rPr>
        <sz val="10"/>
        <rFont val="Arial"/>
        <family val="2"/>
      </rPr>
      <t>Los controles existentes y propuestos no son controles y no cumplen con las preguntas claves para su descripción.
El registro/evidencia N° 1 corresponde a la vigencia 2017.</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los registros/evidencias establecidas en el Plan de Manejo.</t>
    </r>
  </si>
  <si>
    <r>
      <rPr>
        <i/>
        <u/>
        <sz val="10"/>
        <rFont val="Arial"/>
        <family val="2"/>
      </rPr>
      <t xml:space="preserve">Observaciones de diseño:
</t>
    </r>
    <r>
      <rPr>
        <sz val="10"/>
        <rFont val="Arial"/>
        <family val="2"/>
      </rPr>
      <t>El riesgo no cumple los requisitos para ser tipificado como un riesgo de Corrupción.</t>
    </r>
    <r>
      <rPr>
        <i/>
        <u/>
        <sz val="10"/>
        <rFont val="Arial"/>
        <family val="2"/>
      </rPr>
      <t xml:space="preserve">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los registros/evidencias establecidas en el Plan de Manejo.</t>
    </r>
  </si>
  <si>
    <r>
      <rPr>
        <i/>
        <u/>
        <sz val="10"/>
        <rFont val="Arial"/>
        <family val="2"/>
      </rPr>
      <t xml:space="preserve">Observaciones de diseño:
</t>
    </r>
    <r>
      <rPr>
        <sz val="10"/>
        <rFont val="Arial"/>
        <family val="2"/>
      </rPr>
      <t>El riesgo no cumple los requisitos para ser tipificado como un riesgo de Corrupcion.</t>
    </r>
    <r>
      <rPr>
        <i/>
        <u/>
        <sz val="10"/>
        <rFont val="Arial"/>
        <family val="2"/>
      </rPr>
      <t xml:space="preserve">
</t>
    </r>
    <r>
      <rPr>
        <sz val="10"/>
        <rFont val="Arial"/>
        <family val="2"/>
      </rPr>
      <t>Los controles existentes y propuestos no son controles y no cumplen con las preguntas claves para su descripción.
El control establecido corresponde a la vigencia 2018 y no 2019.</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los registros/evidencias establecidas en el Plan de Manejo.</t>
    </r>
  </si>
  <si>
    <r>
      <rPr>
        <i/>
        <u/>
        <sz val="10"/>
        <rFont val="Arial"/>
        <family val="2"/>
      </rPr>
      <t xml:space="preserve">Observaciones de diseño:
</t>
    </r>
    <r>
      <rPr>
        <sz val="10"/>
        <rFont val="Arial"/>
        <family val="2"/>
      </rPr>
      <t>El riesgo no cumple los requisitos para ser tipificado como un riesgo de Corrupcion.</t>
    </r>
    <r>
      <rPr>
        <i/>
        <u/>
        <sz val="10"/>
        <rFont val="Arial"/>
        <family val="2"/>
      </rPr>
      <t xml:space="preserve">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t>
    </r>
  </si>
  <si>
    <t>270/270</t>
  </si>
  <si>
    <r>
      <rPr>
        <i/>
        <u/>
        <sz val="10"/>
        <rFont val="Arial"/>
        <family val="2"/>
      </rPr>
      <t>Observaciones de diseño:</t>
    </r>
    <r>
      <rPr>
        <sz val="10"/>
        <rFont val="Arial"/>
        <family val="2"/>
      </rPr>
      <t xml:space="preserve">
El riesgo no cumple los requisitos para ser riesgo de corrupción, esta redactado como riesgo de gestión.
Los controles existentes y propuestos no son controles y/o no cumplen con las preguntas claves para su descripción.</t>
    </r>
  </si>
  <si>
    <t>No de comunicaciones
1
No de actas (2)</t>
  </si>
  <si>
    <t>Indicador 1
=(10/10)*100=100%
Indicador 2
(21/30)*100=70%</t>
  </si>
  <si>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Soportes documentales de la gestión reportada y de los registros establecidos. 
- Reporte de los resultados del seguimiento del control propuesto N° 1.
- Medición de los indicador N° 1.</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</si>
  <si>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Soportes documentales de la gestión reportada y de los registros establecidos. 
- Reporte de los resultados del seguimiento de los controles propuestos N° 1 y 3.
- Medición de los indicadores N° 3 y 4.</t>
    </r>
  </si>
  <si>
    <t xml:space="preserve">Se verificó el cumplimiento de requisitos para acceder a atención en el Centro de Ciencias del Deporte -CCD, previo a la prestación del servicio y se realizó el registro de las 4.455  consultas atendidas en el aplicativo de historia clínica HIMS. 
Nota: La evidencia de registro y atención se encuentra disponible en medio digital en las instalaciones del CCD en razón a la confidencialidad de la historia clínica de cada paciente. </t>
  </si>
  <si>
    <t xml:space="preserve">Se ha garantizado la protección de la información así: 
Se cuenta con información en correo electrónico en los computadores de los profesionales, cuyo acceso es a través de clave. 
La información en físico permanece en la oficina de Psicosocial bajo custodia.   </t>
  </si>
  <si>
    <t xml:space="preserve">Se dispone de información actualizada de los trámites y servicios así como del GIT en la página web del Ministerio del Deporte. Evidencia disponible en la página web.
En las actividades del GIT como valoraciones y visitas se ha socializado la informacón de los canales de comunicación con el Ministerio del Deporte. Informes de visita entregados con el trámite de legalización de viáticos o gastos de desplazamiento. 
A la fecha no se ha obtenido quejas o denuncias de cobro por las acciones propias del GIT, realizadas por los  profesionales. </t>
  </si>
  <si>
    <t xml:space="preserve">Como controles para prevenir la vulneración o el uso indebido de la información se adelantaron las siguientes acciones:
• Se suscribieron  1 acuerdo de confidencialidad, por parte de la funcionaria que inició su periodo de prueba.
• Se realizaron 9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4 usuarios registrados, con su correspondiente clave de acceso.
Las respectivas evidencias reposan en los correos institucionales y en la plataforma GESDOC, así como en ADAMS donde se solo tiene acceso con el usuario y clave de cada responsable. </t>
  </si>
  <si>
    <t>Se realizó seguiminento a cada uno de los contratos mediante la revisión de los informes de ejecución técnica, administrativa y financiera, con el fin de verificar la utilización de los recursos, de acuerdo a los proyectos presentados y  las líneas de inversión de calendario único y de ciclo olímpico. 
Se adjunta informes de supervisión
Para el periodo no se han realizado requerimientos referentes a la presentación de informes ya que las Federaciones a la fecha han entregado los mismos dentro de los plazos establecidos</t>
  </si>
  <si>
    <t>No se han realizados hallazgos en las visitas ralizadas. A la fecha todas las Federaciones han cumplido con las exigencias establecidad en las obligaciones del contrato
Los informes de visita han sido entregados para el tramite de legalización de gastos de desplazamiento y viaticos
Se adjunta modelo informe de visita</t>
  </si>
  <si>
    <t xml:space="preserve">De conformidad con lo establecido en la Resolución No. 000245 de marzo de 2019, la Comisión de Verificación realizó las siguientes actividades: Verificación de las Propuestas, Sustentación de Propuesatas, Visita a entes territoriales y verificación de condiciones, y finalmente la suscripción del informe de comisión.  
Una vez culminadas las fases antes mencionadas de éste proceso, fue asignada la sede para los próximos Juegos Nacionales y Paranacionales 2023, al Eje Cafetero.    </t>
  </si>
  <si>
    <t>A los entes territoriales que se postularon,  se les realizó evaluación de los criterios establecidos en la Resolución No. 002273 de octubre de 2018.</t>
  </si>
  <si>
    <t xml:space="preserve">Se realizó seguimiento a PAB de los deportes: Levantamiento de Pesas, Boxeo, Judo, Gimnasia y Triatlon. 
Nota: La evidencia de registro, atención y seguimiento a PAB, así como entrega de resultados, se encuentra disponible en  las instalaciones del CCD por confidencialidad de la historia clínica de cada paciente. </t>
  </si>
  <si>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N° 2.
- Soportes documentales de la gestión reportada y de los registros establecidos. 
</t>
    </r>
    <r>
      <rPr>
        <i/>
        <u/>
        <sz val="8"/>
        <rFont val="Arial"/>
        <family val="2"/>
      </rPr>
      <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</si>
  <si>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La gestión reportada no es conguente con los controles propuestos N° 1 y 2.
</t>
    </r>
    <r>
      <rPr>
        <i/>
        <u/>
        <sz val="8"/>
        <rFont val="Arial"/>
        <family val="2"/>
      </rPr>
      <t/>
    </r>
  </si>
  <si>
    <r>
      <rPr>
        <i/>
        <u/>
        <sz val="10"/>
        <rFont val="Arial"/>
        <family val="2"/>
      </rPr>
      <t>Observaciones de diseño:</t>
    </r>
    <r>
      <rPr>
        <sz val="10"/>
        <rFont val="Arial"/>
        <family val="2"/>
      </rPr>
      <t xml:space="preserve">
Los controles existentes y propuestos no cumplen con las preguntas claves para su descripción.
El nivel del riesgo inherente y residual se mantiene en la zona Alta, a pesar de los controles existentes.
</t>
    </r>
    <r>
      <rPr>
        <i/>
        <u/>
        <sz val="10"/>
        <rFont val="Arial"/>
        <family val="2"/>
      </rPr>
      <t xml:space="preserve">Observaciones del seguimiento del Plan de Manejo:
</t>
    </r>
    <r>
      <rPr>
        <sz val="10"/>
        <rFont val="Arial"/>
        <family val="2"/>
      </rPr>
      <t>No se encontró evidencia de lo siguiente:
- Soportes documentales del registro establecido "Acuerdos de Confidencialidad".</t>
    </r>
  </si>
  <si>
    <r>
      <rPr>
        <i/>
        <u/>
        <sz val="10"/>
        <rFont val="Arial"/>
        <family val="2"/>
      </rPr>
      <t>Observaciones de diseño:</t>
    </r>
    <r>
      <rPr>
        <sz val="10"/>
        <rFont val="Arial"/>
        <family val="2"/>
      </rPr>
      <t xml:space="preserve">
La causa N° 1 y 2 del riesgo no tiene controles existentes o propuestos.
La  tipologías de los controles existentes no corresponden a la naturaleza de su descripción.
Los controles propuestos no cumplen con las preguntas claves para su descripción.
El registro de evidencia no corresponde al control propuesto en el plan de tratamiento de riesgos de corrupción.
El nivel del riesgo inherente y residual se mantiene en la zona Alta, a pesar de los controles existentes.</t>
    </r>
    <r>
      <rPr>
        <i/>
        <u/>
        <sz val="10"/>
        <color rgb="FFFF0000"/>
        <rFont val="Arial"/>
        <family val="2"/>
      </rPr>
      <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</si>
  <si>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"Anotaciones de información confidencial en los correos electrónicos enviados desde el GIT."</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</si>
  <si>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 Reporte de la ejecución del control propuesto "Actualizar el procedimiento de informe de ejecución contractual".</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</si>
  <si>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"Actualizar el procedimiento de informe de Visita".</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</si>
  <si>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 los controles propuestos "Actualizar el procedimiento de evaluación de sedes candidatizadas."
- Soportes documentales de los registros establecidos. "Listas de Verificación, Procedimiento de evaluación de sedes"</t>
    </r>
  </si>
  <si>
    <t>Se revisarón 370 expedientes y se constanto que la totalidad cumplen con todos los requisitos tecnicos y legales.</t>
  </si>
  <si>
    <t>0 novedades</t>
  </si>
  <si>
    <t>7/8*100=87,5%</t>
  </si>
  <si>
    <t>Se realizó la medicion del indicador Evaluación Archivos de Gestión de Coldeportes con el que se verificar el cumplimiento de los lineamientos establecidos por el proceso de Gestión Documental. El resultado fue de 81% de cumplimiento.  (Ver resultados en informe adjunto).</t>
  </si>
  <si>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Soportes documentales de los registros establecidos "Actas de Comité de contratación, relación de contratos. Acto Administrativo de Cuantías de la entidad. actualización de manuales y formatos del proceso, infomes de revisión."</t>
    </r>
  </si>
  <si>
    <t>En el segundo trimestre de 2019 según informe de gestión se presentaron 12 quejas.  Se elaboró el segundo informe trimestral.</t>
  </si>
  <si>
    <r>
      <rPr>
        <i/>
        <u/>
        <sz val="10"/>
        <rFont val="Arial"/>
        <family val="2"/>
      </rPr>
      <t>Observaciones de diseño:</t>
    </r>
    <r>
      <rPr>
        <sz val="10"/>
        <rFont val="Arial"/>
        <family val="2"/>
      </rPr>
      <t xml:space="preserve">
La causa N° 2 del riesgo no tiene controles existentes o propuestos.
El riesgo no cumple los requisitos para ser riesgo, es un factor de un riesgo de gestión.
Los controles existentes y propuestos no son controles y/o no cumplen con las preguntas claves para su descripción.
El nivel del riesgo inherente y residual se mantiene en la zona Alta, a pesar de los controles existentes.
</t>
    </r>
    <r>
      <rPr>
        <i/>
        <u/>
        <sz val="10"/>
        <rFont val="Arial"/>
        <family val="2"/>
      </rPr>
      <t>Observaciones del seguimiento del Plan de Manejo:</t>
    </r>
    <r>
      <rPr>
        <sz val="10"/>
        <rFont val="Arial"/>
        <family val="2"/>
      </rPr>
      <t xml:space="preserve">
No se encontró evidencia de lo siguiente:
- Soportes documentales de la gestión reportada. </t>
    </r>
  </si>
  <si>
    <t>Se encontraron 8 servicios no conformes de los cuales se tramitaron a las áreas correspondientes para su evaluación, gesitón y mejora.</t>
  </si>
  <si>
    <r>
      <rPr>
        <i/>
        <u/>
        <sz val="10"/>
        <rFont val="Arial"/>
        <family val="2"/>
      </rPr>
      <t>Observaciones de diseño:</t>
    </r>
    <r>
      <rPr>
        <sz val="10"/>
        <rFont val="Arial"/>
        <family val="2"/>
      </rPr>
      <t xml:space="preserve">
La causa N° 1 del riesgo no tiene controles existentes o propuestos.
Los controles existentes y propuestos no son controles y/o no cumplen con las preguntas claves para su descripción.
El registro de evidencia no corresponde a los controles propuestos en el plan de tratamiento de riesgos de corrupción.
El nivel del riesgo inherente y residual se mantiene en la zona Alta, a pesar de los controles existentes.
</t>
    </r>
    <r>
      <rPr>
        <i/>
        <u/>
        <sz val="10"/>
        <rFont val="Arial"/>
        <family val="2"/>
      </rPr>
      <t xml:space="preserve">
Observaciones del seguimiento del Plan de Manejo:</t>
    </r>
    <r>
      <rPr>
        <sz val="10"/>
        <rFont val="Arial"/>
        <family val="2"/>
      </rPr>
      <t xml:space="preserve">
No se encontró evidencia de lo siguiente:
- Soportes documentales de la gestión reportada. 
- Reporte de la ejecución del control propuesto "Socialización de procedimientos, seguimiento a resultados de encuestas de calidad por parte de los peticionarios".
- Medición de uno de los dos (2) indicadores establecidos.</t>
    </r>
  </si>
  <si>
    <t>Se han realizado la verificación de las hojas de vida de los nuevos servidores públicos con el fin de verificar que las historias laborales cumplan con los requisitos exigidos, una vez realizada la verificación se realiza la entrega al responsable y se firma el formato donde se especifica los documentos y número de folios entregados y queda en custodia del grupo de 472 para que hagan la digitalización de las hojas de vida, al igual que la inserción.</t>
  </si>
  <si>
    <r>
      <rPr>
        <i/>
        <u/>
        <sz val="10"/>
        <rFont val="Arial"/>
        <family val="2"/>
      </rPr>
      <t>Observaciones de diseño:</t>
    </r>
    <r>
      <rPr>
        <sz val="10"/>
        <rFont val="Arial"/>
        <family val="2"/>
      </rPr>
      <t xml:space="preserve">
El riesgo no cumple los requisitos para ser riesgo de corrupción, esta redactado como riesgo de gestión.
Los controles existentes y propuestos no son controles y/o no cumplen con las preguntas claves para su descripción.
El nivel del riesgo inherente y residual se mantiene en la zona Extremo, a pesar de los controles existentes.
</t>
    </r>
    <r>
      <rPr>
        <i/>
        <u/>
        <sz val="10"/>
        <rFont val="Arial"/>
        <family val="2"/>
      </rPr>
      <t xml:space="preserve">
Observaciones del seguimiento del Plan de Manejo:</t>
    </r>
    <r>
      <rPr>
        <sz val="10"/>
        <rFont val="Arial"/>
        <family val="2"/>
      </rPr>
      <t xml:space="preserve">
No se encontró evidencia de lo siguiente:
- Reporte de la ejecución de los controles propuestos "1. Designación escrita de las personas autorizadas al interior del GIT para la consulta de la información de las historias Laborales" y "3. Establecer la periodicidad de la gestión de archivo en las Historias Laborales".</t>
    </r>
  </si>
  <si>
    <r>
      <rPr>
        <i/>
        <u/>
        <sz val="10"/>
        <rFont val="Arial"/>
        <family val="2"/>
      </rPr>
      <t>Observaciones de diseño:</t>
    </r>
    <r>
      <rPr>
        <sz val="10"/>
        <rFont val="Arial"/>
        <family val="2"/>
      </rPr>
      <t xml:space="preserve">
La causa N° 1 del riesgo no tiene controles existentes o propuestos.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 xml:space="preserve">No se encontró evidencia de lo siguiente:
- Soportes documentales de la gestión reportada y de los registros establecidos. . </t>
    </r>
  </si>
  <si>
    <t xml:space="preserve">Se han elaborado 335 certificaciones labores expedidas a 27 de agosto de los cuales han solicitado 30 verificaciones las cuales se realizaron en su totalidad, cumpliendo con el control </t>
  </si>
  <si>
    <t xml:space="preserve">En el periodo comprendido entre el 1 de mayo al 30 de agosto, se emitieron 3 comunicaciones mediante correo electrónico requiriendo el reporte de los hechos económicos con los soportes respectivos. </t>
  </si>
  <si>
    <t xml:space="preserve">En la Tesorería se encuentran las conciliaciones de enero a julio, firmadas por contadores del área financiera, el Coordinador de dicha área y la coordiandora de Tesorería.
</t>
  </si>
  <si>
    <r>
      <rPr>
        <i/>
        <u/>
        <sz val="10"/>
        <rFont val="Arial"/>
        <family val="2"/>
      </rPr>
      <t xml:space="preserve">Observaciones de diseño:
</t>
    </r>
    <r>
      <rPr>
        <sz val="10"/>
        <rFont val="Arial"/>
        <family val="2"/>
      </rPr>
      <t>El riesgo no cumple los requisitos de redacción para un riesgo de corrupción.</t>
    </r>
    <r>
      <rPr>
        <i/>
        <u/>
        <sz val="10"/>
        <rFont val="Arial"/>
        <family val="2"/>
      </rPr>
      <t xml:space="preserve">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Reporte de la ejecución del control propuesto Registros Contables, Soportes Físicos Facturas y Control de chequeras.</t>
    </r>
  </si>
  <si>
    <t xml:space="preserve">1. Minutas de Seguridad: Se realiza una revisión aleatoria en las minutas de las autorizaciones dadas por el supervisor a los funcionarios o contratistas  para la salida o entradas de elementos. (Se anexa evidencias)
7 registros en minuta :   100%
7 registros solicitados
2. Actas de inventarios :  84/470                                                                                                  Inventarios realizados =    17,87  %                                                                          Inventarios por realizar= 386
3. # de novedades generadas:  0, no se tienen reportes de siniestralidad.                                                                                                                                                        
4. Sensibilización cuidado de bienes: Durante el segundo periodo,  se realizaron 9 campañas de sensibilización de bienes, enviadas mediante correo eléctrónico.    </t>
  </si>
  <si>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Soportes documentales de la gestión reportada y de los registros establecidos (Actas de inventarios).</t>
    </r>
  </si>
  <si>
    <t>En el periodo comprendido para este reporte se han enviado 4 Notic´s así:
1. IPV6 –conceptos, características y ventajas, Enviado en el mes 06 de mayo  de 2019.
2. NOTICS JUNIO 5 DE 2019 Tips de seguridad,
3. NOTIC´S | Gestión de Contraseña  | Julio 9 de 2019.
4. NOTIC´S | Seguridad en la WEB  | Agosto 12 de 2019.
Los procesos de adquisición de equipos de cómputo e impresoras están en proceso de adjudicación y realización de contratos. 
Por otra parte el proceso de licenciamiento de Adobe ya está en contratación, licenciamiento de seguridad se encuentra en depuración del estudio de conveniencia con el área de contratación y por último el licenciamiento Microsoft ya está en estudio por convenio marco.</t>
  </si>
  <si>
    <t xml:space="preserve">Frente a la los controles propuestos se han adelantado las siguientes acciones:
1) Se están actualizando los manuales, instructivos y registros del proceso de gestión documental, articulándolos con el uso de las nuevas tecnologías y plasmando la implementación de nuevos procedimientos. 
2) Una vez actualizados los manuales e instructivos sujetos a la actualización, se procederá con la jornada de socialización dando prioridad a comunicar los cambios efectuados en cada documento.
3) La evaluación para verificar el cumplimiento de los lineamientos establecidos por el proceso de Gestión Documental, se realizó el 31 de julio del 2019. (Ver resultados en informe adjunto).
4) El GIT. Gestión Administrativa  elaboró el diagnóstico integral de archivo, el cual se  presentará ante el Comité Institucional de Gestión y Desempeño para que en esta instancia se tomen las decisiones que permitan la mejora del proceso.  </t>
  </si>
  <si>
    <r>
      <rPr>
        <i/>
        <u/>
        <sz val="10"/>
        <rFont val="Arial"/>
        <family val="2"/>
      </rPr>
      <t>Observaciones de diseño:</t>
    </r>
    <r>
      <rPr>
        <sz val="10"/>
        <rFont val="Arial"/>
        <family val="2"/>
      </rPr>
      <t xml:space="preserve">
La causa N° 2 del riesgo no tiene controles existentes o propuestos.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Gestión reportada en los numerales 1, 2 y 4 no guarda relacion con el control propuesto.</t>
    </r>
  </si>
  <si>
    <r>
      <rPr>
        <i/>
        <u/>
        <sz val="10"/>
        <rFont val="Arial"/>
        <family val="2"/>
      </rPr>
      <t xml:space="preserve">Observaciones de diseño:
</t>
    </r>
    <r>
      <rPr>
        <sz val="10"/>
        <rFont val="Arial"/>
        <family val="2"/>
      </rPr>
      <t>Los controles existentes y propuestos no son controles y no cumplen con las preguntas claves para su descripción.</t>
    </r>
  </si>
  <si>
    <t>GIT Actividad Física: 
1. 100%=(26/26)*100
2. 100%=(26/26)*100
3. 11,53%=(3/26)*100</t>
  </si>
  <si>
    <r>
      <rPr>
        <i/>
        <u/>
        <sz val="10"/>
        <rFont val="Arial"/>
        <family val="2"/>
      </rPr>
      <t xml:space="preserve">Observaciones de diseño: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t>
    </r>
  </si>
  <si>
    <t>GIT Recreacion  
 Se realizaron las evaluaciones de las posibles sedes de los programas nacionales de Nuevo Comienzo y Campamnetos Juveniles y  basados en estos se escogieron las sedes de estos programas ; para Nuevo Comienzo se escogio Santa MArta y para Campmnetos Juveniles se escogio Dibulla en el Departamnto de la Guajira.</t>
  </si>
  <si>
    <t xml:space="preserve">GIT Actividad Física: 
1. Se aprobaron 30 proyectos y se suscribieron 29 convenios de cofinanciación, de los cuales se realizaron 2 terminaciones anticipadas con  IDERVICHADA e INDERBU y esta en proceso la terminación con la Secretaría de Recreación, Deporte y Cultura de Risaralda, en ese sentido, lo anteriormente expuesto por solicitud de los entes territoriales, se estan  ejecutando 26 convenios de cofinanciación.
2. Se han realizado visitas de seguimiento a los 26 convenios de cofinanciación vigentes, realizando el seguimiento técnico, administrativo  y financiero de los mismos.
3. Se han solicitado los informes administrativos y financieros a los 26 convenios de cofinanciación, de los cuales  3 informes se encuentran aprobados por el GIT de Actividad Física (Cúcuta, Norte y Caquetá). El seguimiento técnico se realiza con la revisión de informes mensuales de los gestores y monitores, donde los 26 programas han realizado la respectiva entrega.
GIT Deporte Escolar:
1. Durante los meses de Junio y Julio se realizo socialización del programa "Escuelas Deportivas para Todos"
2. Durante los meses de Junio, Julio y Agosto se han realizado visitas técnicas de seguimiento al programa "Escuelas Deportivas para Todos", en algunos casos se han envoado requerimientos de cumplimiento a los Entes Ejecutores.
3. Se implemento matriz de seguimiento administrativo y financiero del programa "Escuelas Deportivas para Todos. 
GIT Recreación: 
Se firmaron 27 convenios de  cofinancicacion  con igual numeros de departamntos que presentaron proyecto, al igual se firmo convenio para la realizacion del Campamnetos Nacioal Juvenil con Guajira., Ademas se realizo visita tecnica a cada uno de los departamentos con los cuales se firmo convenio
GIT Deporte Social Comunitario: 
1. Para el segundo cuatrimestre del 2019 el Grupo Interno de Deporte Social Comunitario reviso las Guías para la presentación de proyectos, teniendo en cuenta que se suscribieron contratos interadministrativos entre Coldeportes y los entes departamentales, se ha realizado asistencia tecnica con cada uno de los enlaces departamentales para solicitar y aclarar las dudas en la presentacion formal del proyecto, se han enviado las carpetas que cumplen con los requisitos para contratacion con el fin de realizar los contratos.
Del 28 de Julio al 2 de Agosto de 2019,  se llevo a cabo el evento nacional de capacitacion del programa Deporte es Mas, evento realizado en la ciudad de Melgar y tuvo una participacion de mas de 150 personas entre monitores y enlaces departamentales.
</t>
  </si>
  <si>
    <t>Se han expedido tres (3) conceptos  favorable de IVA telefonía movil asi: uno (1) para Antioquia y dos (2) para Ibague; para los cuales se comparo la tabla de distribución por municiío versus la solicitud del concepto.  Con respecto a la capacitación y socializacion en la normatividad, se realizó visita al Instituto Departamental del Tolima - Indeportes Tolima en el segundo cuatrimestre de 2019.</t>
  </si>
  <si>
    <r>
      <rPr>
        <i/>
        <u/>
        <sz val="10"/>
        <rFont val="Arial"/>
        <family val="2"/>
      </rPr>
      <t xml:space="preserve">Observaciones de diseño: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Soportes documentales de la gestión reportada y de los registros establecidos. </t>
    </r>
  </si>
  <si>
    <r>
      <rPr>
        <i/>
        <u/>
        <sz val="10"/>
        <rFont val="Arial"/>
        <family val="2"/>
      </rPr>
      <t>Observaciones de diseño:</t>
    </r>
    <r>
      <rPr>
        <sz val="10"/>
        <rFont val="Arial"/>
        <family val="2"/>
      </rPr>
      <t xml:space="preserve">
La causa N° 2 del riesgo no tiene controles existentes o propuestos.
El riesgo no cumple los requisitos para ser riesgo, es una consecuencia.
Los controles existentes y propuestos no son controles y no cumplen con las preguntas claves para su descripción.
El registro de evidencia N° 1 no corresponde a los controles propuestos en el plan de tratamiento de riesgos de corrupción.
El nivel del riesgo inherente y residual se mantiene en la zona Alta, a pesar de los controles existentes.
</t>
    </r>
    <r>
      <rPr>
        <i/>
        <u/>
        <sz val="10"/>
        <rFont val="Arial"/>
        <family val="2"/>
      </rPr>
      <t xml:space="preserve">Observaciones del seguimiento del Plan de Manejo:
</t>
    </r>
    <r>
      <rPr>
        <sz val="10"/>
        <rFont val="Arial"/>
        <family val="2"/>
      </rPr>
      <t>No se encontró evidencia de lo siguiente:</t>
    </r>
    <r>
      <rPr>
        <i/>
        <u/>
        <sz val="10"/>
        <rFont val="Arial"/>
        <family val="2"/>
      </rPr>
      <t xml:space="preserve">
</t>
    </r>
    <r>
      <rPr>
        <sz val="10"/>
        <rFont val="Arial"/>
        <family val="2"/>
      </rPr>
      <t xml:space="preserve">- Reporte del seguimiento del Plan de Manejo (actividades ejecutadas, medición del indicador y sus respectivos soportes documentales). </t>
    </r>
  </si>
  <si>
    <r>
      <rPr>
        <i/>
        <u/>
        <sz val="10"/>
        <rFont val="Arial"/>
        <family val="2"/>
      </rPr>
      <t xml:space="preserve">Observaciones de diseño:
</t>
    </r>
    <r>
      <rPr>
        <sz val="10"/>
        <rFont val="Arial"/>
        <family val="2"/>
      </rPr>
      <t xml:space="preserve">Los controles existentes y propuestos no son controles y/o no cumplen con las preguntas claves para su descripción.
Teniendo en cuenta lo reportado por el responsable, se recomienda actualizar el proceso asi como la matriz de riesgos.
</t>
    </r>
    <r>
      <rPr>
        <i/>
        <u/>
        <sz val="10"/>
        <rFont val="Arial"/>
        <family val="2"/>
      </rPr>
      <t xml:space="preserve">Observaciones del seguimiento del Plan de Manejo:
</t>
    </r>
    <r>
      <rPr>
        <sz val="10"/>
        <rFont val="Arial"/>
        <family val="2"/>
      </rPr>
      <t xml:space="preserve">No se encontró evidencia de lo siguiente:
- Reporte del seguimiento del Plan de Manejo (actividades ejecutadas, medición del indicador y sus respectivos soportes documentales). </t>
    </r>
  </si>
  <si>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Reporte del seguimiento del Plan de Manejo (actividades ejecutadas, medición del indicador y sus respectivos soportes documentales). </t>
    </r>
  </si>
  <si>
    <r>
      <rPr>
        <i/>
        <u/>
        <sz val="10"/>
        <rFont val="Arial"/>
        <family val="2"/>
      </rPr>
      <t xml:space="preserve">Observaciones de diseño:
</t>
    </r>
    <r>
      <rPr>
        <sz val="10"/>
        <rFont val="Arial"/>
        <family val="2"/>
      </rPr>
      <t>Los controles existentes y propuestos no son controles y/o no cumplen con las preguntas claves para su descripción.
Los controles existentes 1 y 2 son dectectivos y no preventivos.</t>
    </r>
    <r>
      <rPr>
        <i/>
        <u/>
        <sz val="10"/>
        <rFont val="Arial"/>
        <family val="2"/>
      </rPr>
      <t xml:space="preserve">
Observaciones del seguimiento del Plan de Manejo:</t>
    </r>
    <r>
      <rPr>
        <sz val="10"/>
        <rFont val="Arial"/>
        <family val="2"/>
      </rPr>
      <t xml:space="preserve">
No se encontró evidencia de lo siguiente:
- Reporte del seguimiento del Plan de Manejo (actividades ejecutadas, medición del indicador y sus respectivos soportes documentales). </t>
    </r>
  </si>
  <si>
    <r>
      <rPr>
        <i/>
        <u/>
        <sz val="10"/>
        <rFont val="Arial"/>
        <family val="2"/>
      </rPr>
      <t xml:space="preserve">Observaciones de diseño:
</t>
    </r>
    <r>
      <rPr>
        <sz val="10"/>
        <rFont val="Arial"/>
        <family val="2"/>
      </rPr>
      <t xml:space="preserve">El riesgo identificado no es un riesgo del proceso, sino un riesgo transversal relacionado con el proceso "Gestión de los Recursos Físicos".
El control propuesto es igual a los controles existentes.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 xml:space="preserve">No se encontró evidencia de lo siguiente:
- Reporte del seguimiento del Plan de Manejo (actividades ejecutadas, medición del indicador y sus respectivos soportes documentales). </t>
    </r>
  </si>
  <si>
    <t>2. No de actas 
(1) Se han realizado dos reuniones con el profesional encargado de Gestin Administrativa del Ministerio Gilberto Calderon, con los responables del archivo de 472 y con los responsables del archivo de la Dirección de Inspección, Vigilancia y Control ( Luz Myriam Cantor, Lizeth Quintero y Heydi Maldonado) en las cuales se trataron temas respecto 1. Gestion documental de "Deporte Aficonado"2. Intructivo y revision de carpetas de Deporte Profesional. 3 Se analizo el proceso y avance de Actuaciones Administrativas. 4 Capacitaciones por cada G.I.T para manejo del archivo.
(2) Se realizo una reunion en la Coordinacion Adminsitrativa el dia 06 de agosto en la que asistieron integrantes de 472, de la gestion adminsitrativa del ministerio y representantes de IVC en la que se revisaron temas de la reunion sostenida el 22 de julio y se crearon compromisos nuevos para unificacion de expedientes, capacitacion de gesdoc, terminar instructivo,y subir al gesdoc personeria y reconocimiento de clubes profesionales.</t>
  </si>
  <si>
    <t>1.(Programas de Acompañamiento realizadas in situ / Cronograma  aprobado por la dirección de Inspección, Vigilancia y Control)*100
(10/10)*100=100%
La Dirección de Inspección, Vigilancia y Control ha realizado 10 acompañamientos preventivos regionales en Magdalena, florencia, Mocoa, Cesar, Meta, Choco, Bogota, Valle del Cauca, Antioquia, y Atlantico.
*El crongrama esta fundamentado en el cronograma nacional de talleres construyendo pais.
 2.(Numero de acuerdos de confidencialidad suscritos/ total de contratistas de la dirección de Inspeccion, vigilancia control.)*100
(21/30)*100=70%
Se han suscrito 21  "acuerdos de confidencialidad y no divulgacion de la informacion" y se han contratado 30 contratistas, se continuara con el proceso de suscripción de acuerdos y en el llegado caso que se incorpore algun nunevo contratista se suscribira el acuerdo con este, para alcanzar y mantener el porcentaje de este indicador en 100%.</t>
  </si>
  <si>
    <t xml:space="preserve">COBROS COACTIVOS CONTRACTUALES: Para el presente periodo del año 2019 se  realizo la verificación y actualizacion de la base de datos, obteniendo como resultado que a la fecha  la Oficina Jurìdica tiene 130 expedientes de cobro coactivos activos, de los cuales 72 expedientes por un valor de $ 2,413,713,370 fueron enviados  a valoración de cartera a CISA y se esta a la espera de la respuesta. Aunado a lo anterior se solicitó a Lilia Daza la verificación de los pagos realizados por los siguientes Municipios:
1. Municipio La Jagua de Ibérico, Convenio 652 de 2014
2. Municipio de Pereira, Convenio 473 de 2016
3. Municipio Paratebueno, Convenio 803 de 2016.
Recobro de Incapacidades ante la Superintendencia de Salud: Las ocho (8) demandas presentadas ante la Delegada Jurisdiccional,se encuentran en trámite ante dicha Entidad. Ahora bien, considerando la Ley 1949 de 2019 que suprimió las facultades Jurisdiccionales de la Superintendencia de Salud, se estudió el mecanismo jurídico para continuar con la reclamación de las incapacidades faltantes, decidiendose por el Dr. Jaime Guerra que se procederá a presentar demanda laboral. Así mismo, se evidenció que la incapacidad causada por Andrés Marcelo González, estaba siendo recobrada por un período erróneo y que a la fecha se encuentra prescrita.
</t>
  </si>
  <si>
    <t>Cobros Ley 1228: Se realizó gestión de primer cobro persuasivo de los procesos contra miembros y ex miembros de la Federación Colombiana de Badminton y de la Federación Colombiana de Billar; a la fecha, se recibieron solicitudes de acuerdos de pago (a los cuales se le envió a finnanciera la solicitud de liquidación de la deuda con sus respectivos intereses) y una consiganción que fue envuada a Financiera para que diera el paz y salvo del respectivo cobro, por parte de los sancionados por FedeBadminton y se está en proceso de solicitar el domicilio actual a los miembros de la FedeBillar, dado que el primer aviso no prosperó, asi mismo se solicitó la liquidación de los deudores Jairo Enrique Salamanca con c.c. 79.553.440 y Sandra Constanza Moreno con c.c.39.786.353 ya que ambos solicitaron realizar acuerdo a Pago.
Ley 1445: 1, Con los cobros coactivos por ley 1445/2011 se elabora y diligencian una Base de Datos para Cobros Sanciones Ley 1445 la cual incluye las carpetas nuevas y las antiguas.
2. Se realiza una consolidacion de cartera con el GIT de Financiera y Presupuesto al 31/07/2019.
Conciliaciones semestrales con financiera:
- Se remitió al GIT Financiera el acta anexa al contrato 247 con CISA sobre compra de cartera para dar de baja la cartera remitida a esa Entidad.
- Se reportan al GIT Financiera y Tesorería las novedades que se presentan en los cobros
- No encontramos en proceso de conciliación de los saldos del primer semestre de 2019, conforme a la información remitida por el GIT Financiera.</t>
  </si>
  <si>
    <t>Sin reporte (dentro del plazo establecido)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</si>
</sst>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 #,##0.00_);_(&quot;$&quot;\ * \(#,##0.00\);_(&quot;$&quot;\ * &quot;-&quot;??_);_(@_)"/>
    <numFmt numFmtId="165" formatCode="_ [$€-2]\ * #,##0.00_ ;_ [$€-2]\ * \-#,##0.00_ ;_ [$€-2]\ * &quot;-&quot;??_ "/>
  </numFmts>
  <fonts count="30"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sz val="9"/>
      <color indexed="81"/>
      <name val="Tahoma"/>
      <family val="2"/>
    </font>
    <font>
      <b/>
      <sz val="10"/>
      <name val="Verdana"/>
      <family val="2"/>
    </font>
    <font>
      <b/>
      <sz val="18"/>
      <name val="Arial"/>
      <family val="2"/>
    </font>
    <font>
      <sz val="10"/>
      <color theme="1"/>
      <name val="Arial"/>
      <family val="2"/>
    </font>
    <font>
      <sz val="9"/>
      <color theme="1"/>
      <name val="Arial"/>
      <family val="2"/>
    </font>
    <font>
      <sz val="11"/>
      <color theme="1"/>
      <name val="Calibri"/>
      <family val="2"/>
      <scheme val="minor"/>
    </font>
    <font>
      <sz val="9"/>
      <color rgb="FFFF0000"/>
      <name val="Arial"/>
      <family val="2"/>
    </font>
    <font>
      <sz val="10"/>
      <color rgb="FFFF0000"/>
      <name val="Arial"/>
      <family val="2"/>
    </font>
    <font>
      <b/>
      <sz val="10"/>
      <color theme="1"/>
      <name val="Arial"/>
      <family val="2"/>
    </font>
    <font>
      <sz val="10"/>
      <color rgb="FF000000"/>
      <name val="Arial"/>
      <family val="2"/>
    </font>
    <font>
      <i/>
      <sz val="10"/>
      <name val="Arial"/>
      <family val="2"/>
    </font>
    <font>
      <b/>
      <sz val="10"/>
      <color theme="0"/>
      <name val="Arial"/>
      <family val="2"/>
    </font>
    <font>
      <sz val="10"/>
      <color theme="0"/>
      <name val="Arial"/>
      <family val="2"/>
    </font>
    <font>
      <b/>
      <vertAlign val="superscript"/>
      <sz val="10"/>
      <name val="Arial"/>
      <family val="2"/>
    </font>
    <font>
      <i/>
      <u/>
      <sz val="8"/>
      <name val="Arial"/>
      <family val="2"/>
    </font>
    <font>
      <i/>
      <u/>
      <sz val="10"/>
      <name val="Arial"/>
      <family val="2"/>
    </font>
    <font>
      <i/>
      <u/>
      <sz val="10"/>
      <color rgb="FFFF0000"/>
      <name val="Arial"/>
      <family val="2"/>
    </font>
    <font>
      <b/>
      <sz val="9"/>
      <color indexed="81"/>
      <name val="Tahoma"/>
      <family val="2"/>
    </font>
    <font>
      <b/>
      <sz val="10"/>
      <color rgb="FFFF0000"/>
      <name val="Arial"/>
      <family val="2"/>
    </font>
  </fonts>
  <fills count="29">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7" tint="0.79998168889431442"/>
        <bgColor indexed="64"/>
      </patternFill>
    </fill>
    <fill>
      <patternFill patternType="solid">
        <fgColor theme="5" tint="0.59999389629810485"/>
        <bgColor indexed="64"/>
      </patternFill>
    </fill>
  </fills>
  <borders count="4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6">
    <xf numFmtId="0" fontId="0" fillId="0" borderId="0"/>
    <xf numFmtId="165" fontId="5" fillId="0" borderId="0" applyFont="0" applyFill="0" applyBorder="0" applyAlignment="0" applyProtection="0"/>
    <xf numFmtId="0" fontId="5" fillId="0" borderId="0"/>
    <xf numFmtId="0" fontId="5" fillId="0" borderId="0"/>
    <xf numFmtId="164" fontId="16" fillId="0" borderId="0" applyFont="0" applyFill="0" applyBorder="0" applyAlignment="0" applyProtection="0"/>
    <xf numFmtId="9" fontId="16" fillId="0" borderId="0" applyFont="0" applyFill="0" applyBorder="0" applyAlignment="0" applyProtection="0"/>
  </cellStyleXfs>
  <cellXfs count="422">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2"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9"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8" xfId="0" applyFont="1" applyBorder="1" applyAlignment="1">
      <alignment horizontal="center" vertical="center" wrapText="1"/>
    </xf>
    <xf numFmtId="0" fontId="6" fillId="0" borderId="0" xfId="0" applyFont="1" applyBorder="1" applyAlignment="1" applyProtection="1"/>
    <xf numFmtId="0" fontId="5" fillId="0" borderId="0" xfId="0" applyFont="1" applyBorder="1" applyProtection="1"/>
    <xf numFmtId="0" fontId="5" fillId="0" borderId="0" xfId="0" applyFont="1" applyBorder="1" applyAlignment="1" applyProtection="1">
      <alignment vertical="center"/>
    </xf>
    <xf numFmtId="0" fontId="5" fillId="0" borderId="0" xfId="0" applyFont="1" applyBorder="1" applyAlignment="1" applyProtection="1">
      <alignment horizontal="center"/>
    </xf>
    <xf numFmtId="0" fontId="5" fillId="0" borderId="0" xfId="0" applyFont="1" applyProtection="1"/>
    <xf numFmtId="0" fontId="15" fillId="0" borderId="8" xfId="0" applyFont="1" applyFill="1" applyBorder="1" applyAlignment="1" applyProtection="1">
      <alignment horizontal="justify" vertical="center" wrapText="1"/>
    </xf>
    <xf numFmtId="164" fontId="0" fillId="0" borderId="0" xfId="4" applyFont="1"/>
    <xf numFmtId="0" fontId="6" fillId="0" borderId="0" xfId="0" applyNumberFormat="1" applyFont="1" applyBorder="1" applyAlignment="1">
      <alignment horizontal="right" vertical="center"/>
    </xf>
    <xf numFmtId="0" fontId="9" fillId="0" borderId="8"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5" fillId="0" borderId="8" xfId="0" applyNumberFormat="1" applyFont="1" applyBorder="1" applyAlignment="1">
      <alignment horizontal="center" vertical="center"/>
    </xf>
    <xf numFmtId="0" fontId="10" fillId="14" borderId="36" xfId="0" applyFont="1" applyFill="1" applyBorder="1" applyAlignment="1" applyProtection="1">
      <alignment horizontal="justify" vertical="center" wrapText="1"/>
    </xf>
    <xf numFmtId="0" fontId="10" fillId="14" borderId="8" xfId="0" applyFont="1" applyFill="1" applyBorder="1" applyAlignment="1" applyProtection="1">
      <alignment horizontal="justify" vertical="center" wrapText="1"/>
    </xf>
    <xf numFmtId="0" fontId="10" fillId="14" borderId="22" xfId="0" applyNumberFormat="1" applyFont="1" applyFill="1" applyBorder="1" applyAlignment="1" applyProtection="1">
      <alignment horizontal="justify" vertical="center" wrapText="1"/>
    </xf>
    <xf numFmtId="0" fontId="15" fillId="14" borderId="22" xfId="0" applyFont="1" applyFill="1" applyBorder="1" applyAlignment="1" applyProtection="1">
      <alignment horizontal="justify" vertical="center" wrapText="1"/>
    </xf>
    <xf numFmtId="0" fontId="15" fillId="14" borderId="8" xfId="0" applyFont="1" applyFill="1" applyBorder="1" applyAlignment="1" applyProtection="1">
      <alignment horizontal="justify" vertical="center" wrapText="1"/>
    </xf>
    <xf numFmtId="0" fontId="17" fillId="0" borderId="8" xfId="0" applyFont="1" applyFill="1" applyBorder="1" applyAlignment="1" applyProtection="1">
      <alignment horizontal="justify" vertical="center" wrapText="1"/>
    </xf>
    <xf numFmtId="0" fontId="15" fillId="14" borderId="15"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8" xfId="0" applyFont="1" applyBorder="1" applyAlignment="1" applyProtection="1">
      <alignment horizontal="center" vertical="center" wrapText="1"/>
      <protection locked="0"/>
    </xf>
    <xf numFmtId="0" fontId="19" fillId="0" borderId="8"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5" fillId="0" borderId="8" xfId="0" applyFont="1" applyFill="1" applyBorder="1" applyAlignment="1" applyProtection="1">
      <alignment horizontal="justify" vertical="center" wrapText="1"/>
    </xf>
    <xf numFmtId="0" fontId="5" fillId="6" borderId="8" xfId="0" applyFont="1" applyFill="1" applyBorder="1" applyAlignment="1" applyProtection="1">
      <alignment horizontal="justify" vertical="center" wrapText="1"/>
    </xf>
    <xf numFmtId="0" fontId="5" fillId="0" borderId="8" xfId="0" applyFont="1" applyFill="1" applyBorder="1" applyAlignment="1" applyProtection="1">
      <alignment horizontal="left" vertical="center" wrapText="1"/>
    </xf>
    <xf numFmtId="0" fontId="6" fillId="4" borderId="8" xfId="2" applyFont="1" applyFill="1" applyBorder="1" applyAlignment="1" applyProtection="1">
      <alignment horizontal="center" vertical="center" wrapText="1"/>
    </xf>
    <xf numFmtId="0" fontId="14" fillId="0" borderId="8" xfId="0" applyFont="1" applyFill="1" applyBorder="1" applyAlignment="1" applyProtection="1">
      <alignment vertical="center" wrapText="1"/>
    </xf>
    <xf numFmtId="0" fontId="5" fillId="0" borderId="8" xfId="0" applyFont="1" applyFill="1" applyBorder="1" applyAlignment="1" applyProtection="1">
      <alignment vertical="top" wrapText="1"/>
    </xf>
    <xf numFmtId="0" fontId="5" fillId="0" borderId="0" xfId="0" applyFont="1" applyFill="1" applyBorder="1" applyProtection="1"/>
    <xf numFmtId="0" fontId="5" fillId="6" borderId="0" xfId="0" applyFont="1" applyFill="1" applyProtection="1"/>
    <xf numFmtId="0" fontId="5" fillId="6" borderId="0" xfId="0" applyFont="1" applyFill="1" applyBorder="1" applyProtection="1"/>
    <xf numFmtId="0" fontId="14" fillId="0" borderId="8" xfId="0" applyFont="1" applyBorder="1" applyAlignment="1" applyProtection="1">
      <alignment horizontal="left" vertical="center" wrapText="1"/>
    </xf>
    <xf numFmtId="0" fontId="5" fillId="11" borderId="0" xfId="0" applyFont="1" applyFill="1" applyProtection="1"/>
    <xf numFmtId="0" fontId="5" fillId="0" borderId="8" xfId="0" applyFont="1" applyBorder="1" applyAlignment="1" applyProtection="1">
      <alignment horizontal="justify" vertical="center" wrapText="1"/>
    </xf>
    <xf numFmtId="14" fontId="5" fillId="0" borderId="8" xfId="0" applyNumberFormat="1" applyFont="1" applyFill="1" applyBorder="1" applyAlignment="1" applyProtection="1">
      <alignment vertical="center" wrapText="1"/>
    </xf>
    <xf numFmtId="14" fontId="5" fillId="0" borderId="8" xfId="0" applyNumberFormat="1" applyFont="1" applyBorder="1" applyAlignment="1" applyProtection="1">
      <alignment vertical="center" wrapText="1"/>
    </xf>
    <xf numFmtId="0" fontId="14" fillId="0" borderId="0" xfId="0" applyFont="1" applyBorder="1" applyAlignment="1" applyProtection="1">
      <alignment vertical="top" wrapText="1"/>
    </xf>
    <xf numFmtId="0" fontId="6" fillId="0" borderId="0" xfId="0" applyFont="1" applyFill="1" applyBorder="1" applyAlignment="1" applyProtection="1"/>
    <xf numFmtId="0" fontId="6" fillId="0" borderId="8" xfId="0" applyFont="1" applyBorder="1" applyAlignment="1" applyProtection="1">
      <alignment horizontal="center"/>
    </xf>
    <xf numFmtId="0" fontId="5" fillId="0" borderId="8" xfId="0" applyFont="1" applyBorder="1" applyAlignment="1" applyProtection="1">
      <alignment vertical="center" wrapText="1"/>
    </xf>
    <xf numFmtId="0" fontId="5" fillId="0" borderId="9" xfId="0" applyFont="1" applyBorder="1" applyAlignment="1" applyProtection="1">
      <alignment horizontal="center" vertical="center"/>
    </xf>
    <xf numFmtId="0" fontId="5" fillId="6" borderId="0" xfId="0" applyFont="1" applyFill="1" applyBorder="1" applyAlignment="1" applyProtection="1">
      <alignment vertical="center"/>
    </xf>
    <xf numFmtId="0" fontId="14" fillId="0" borderId="0" xfId="0" applyFont="1" applyFill="1" applyBorder="1" applyAlignment="1" applyProtection="1">
      <alignment vertical="top" wrapText="1"/>
    </xf>
    <xf numFmtId="0" fontId="6" fillId="0" borderId="0" xfId="0" applyFont="1" applyFill="1" applyBorder="1" applyAlignment="1" applyProtection="1">
      <alignment vertical="center" wrapText="1"/>
    </xf>
    <xf numFmtId="0" fontId="14" fillId="0" borderId="0" xfId="0" applyFont="1" applyAlignment="1" applyProtection="1">
      <alignment vertical="top" wrapText="1"/>
    </xf>
    <xf numFmtId="0" fontId="5" fillId="0" borderId="8" xfId="0" applyFont="1" applyBorder="1" applyAlignment="1" applyProtection="1">
      <alignment wrapText="1"/>
    </xf>
    <xf numFmtId="0" fontId="5" fillId="0" borderId="9" xfId="0" applyFont="1" applyBorder="1" applyAlignment="1" applyProtection="1">
      <alignment horizontal="center" wrapText="1"/>
    </xf>
    <xf numFmtId="0" fontId="5" fillId="0" borderId="8" xfId="0" applyFont="1" applyFill="1" applyBorder="1" applyAlignment="1" applyProtection="1">
      <alignment vertical="center"/>
    </xf>
    <xf numFmtId="0" fontId="5" fillId="0" borderId="20" xfId="0" applyFont="1" applyBorder="1" applyProtection="1"/>
    <xf numFmtId="0" fontId="5" fillId="6" borderId="21" xfId="0" applyFont="1" applyFill="1" applyBorder="1" applyProtection="1"/>
    <xf numFmtId="0" fontId="6" fillId="0" borderId="12" xfId="0" applyFont="1" applyBorder="1" applyAlignment="1" applyProtection="1"/>
    <xf numFmtId="0" fontId="6" fillId="0" borderId="21" xfId="0" applyFont="1" applyBorder="1" applyAlignment="1" applyProtection="1"/>
    <xf numFmtId="0" fontId="14" fillId="0" borderId="16" xfId="0" applyFont="1" applyBorder="1" applyProtection="1"/>
    <xf numFmtId="0" fontId="14" fillId="0" borderId="16" xfId="0" applyFont="1" applyFill="1" applyBorder="1" applyAlignment="1" applyProtection="1">
      <alignment wrapText="1"/>
    </xf>
    <xf numFmtId="0" fontId="5" fillId="0" borderId="0" xfId="0" applyFont="1" applyBorder="1" applyAlignment="1" applyProtection="1">
      <alignment horizontal="center" vertical="center"/>
    </xf>
    <xf numFmtId="0" fontId="22" fillId="14" borderId="8" xfId="0" applyFont="1" applyFill="1" applyBorder="1" applyAlignment="1" applyProtection="1">
      <alignment horizontal="center" vertical="center" wrapText="1"/>
    </xf>
    <xf numFmtId="0" fontId="5" fillId="0" borderId="0" xfId="0" applyFont="1" applyFill="1" applyBorder="1" applyAlignment="1" applyProtection="1">
      <alignment vertical="center" wrapText="1"/>
    </xf>
    <xf numFmtId="0" fontId="14" fillId="0" borderId="16" xfId="0" applyFont="1" applyFill="1" applyBorder="1" applyAlignment="1" applyProtection="1">
      <alignment vertical="center" wrapText="1"/>
    </xf>
    <xf numFmtId="0" fontId="5" fillId="0" borderId="0" xfId="0" applyFont="1" applyBorder="1" applyAlignment="1" applyProtection="1">
      <alignment vertical="center" wrapText="1"/>
    </xf>
    <xf numFmtId="0" fontId="23" fillId="3" borderId="0" xfId="0" applyFont="1" applyFill="1" applyBorder="1" applyAlignment="1" applyProtection="1">
      <alignment horizontal="left" vertical="center"/>
    </xf>
    <xf numFmtId="0" fontId="23" fillId="0" borderId="0" xfId="0" applyFont="1" applyFill="1" applyBorder="1" applyProtection="1"/>
    <xf numFmtId="0" fontId="14" fillId="0" borderId="0" xfId="0" applyFont="1" applyFill="1" applyBorder="1" applyAlignment="1" applyProtection="1">
      <alignment wrapText="1"/>
    </xf>
    <xf numFmtId="0" fontId="5" fillId="0" borderId="0" xfId="0" applyFont="1" applyBorder="1" applyAlignment="1" applyProtection="1">
      <alignment horizontal="center" vertical="center" wrapText="1"/>
    </xf>
    <xf numFmtId="0" fontId="14" fillId="0" borderId="0" xfId="0" applyFont="1" applyBorder="1" applyAlignment="1" applyProtection="1"/>
    <xf numFmtId="0" fontId="14" fillId="0" borderId="8" xfId="0" applyFont="1" applyBorder="1" applyAlignment="1" applyProtection="1">
      <alignment vertical="top" wrapText="1"/>
    </xf>
    <xf numFmtId="0" fontId="14" fillId="0" borderId="8" xfId="0" applyNumberFormat="1" applyFont="1" applyFill="1" applyBorder="1" applyAlignment="1" applyProtection="1">
      <alignment horizontal="justify" vertical="center" wrapText="1"/>
    </xf>
    <xf numFmtId="0" fontId="20" fillId="0" borderId="8" xfId="0" applyFont="1" applyFill="1" applyBorder="1" applyAlignment="1" applyProtection="1">
      <alignment horizontal="justify" vertical="center" wrapText="1"/>
    </xf>
    <xf numFmtId="0" fontId="5" fillId="0" borderId="8" xfId="2" applyFont="1" applyFill="1" applyBorder="1" applyAlignment="1" applyProtection="1">
      <alignment horizontal="justify" vertical="center" wrapText="1"/>
    </xf>
    <xf numFmtId="0" fontId="5" fillId="0" borderId="8" xfId="2" applyFont="1" applyFill="1" applyBorder="1" applyAlignment="1" applyProtection="1">
      <alignment horizontal="left" vertical="center" wrapText="1"/>
    </xf>
    <xf numFmtId="0" fontId="6" fillId="0" borderId="8" xfId="2" applyFont="1" applyBorder="1" applyAlignment="1" applyProtection="1">
      <alignment horizontal="center" vertical="center" wrapText="1"/>
    </xf>
    <xf numFmtId="0" fontId="5" fillId="0" borderId="8" xfId="2" applyFont="1" applyBorder="1" applyAlignment="1" applyProtection="1">
      <alignment horizontal="center" vertical="center" wrapText="1"/>
    </xf>
    <xf numFmtId="0" fontId="14" fillId="0" borderId="8" xfId="2" applyFont="1" applyFill="1" applyBorder="1" applyAlignment="1" applyProtection="1">
      <alignment horizontal="justify" vertical="center" wrapText="1"/>
    </xf>
    <xf numFmtId="0" fontId="14" fillId="0" borderId="8" xfId="2" applyNumberFormat="1" applyFont="1" applyFill="1" applyBorder="1" applyAlignment="1" applyProtection="1">
      <alignment horizontal="justify" vertical="center"/>
    </xf>
    <xf numFmtId="0" fontId="6" fillId="4" borderId="8" xfId="0"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xf>
    <xf numFmtId="0" fontId="14" fillId="0" borderId="8" xfId="0" applyFont="1" applyBorder="1" applyAlignment="1" applyProtection="1">
      <alignment vertical="top" wrapText="1"/>
      <protection locked="0"/>
    </xf>
    <xf numFmtId="0" fontId="5" fillId="0" borderId="22" xfId="0" applyFont="1" applyFill="1" applyBorder="1" applyAlignment="1" applyProtection="1">
      <alignment horizontal="justify" vertical="center" wrapText="1"/>
    </xf>
    <xf numFmtId="0" fontId="5" fillId="0" borderId="22" xfId="0" applyFont="1" applyBorder="1" applyAlignment="1" applyProtection="1">
      <alignment horizontal="center" vertical="center" wrapText="1"/>
    </xf>
    <xf numFmtId="0" fontId="5" fillId="2" borderId="15" xfId="0" applyFont="1" applyFill="1" applyBorder="1" applyAlignment="1" applyProtection="1">
      <alignment horizontal="center" vertical="center" wrapText="1"/>
    </xf>
    <xf numFmtId="0" fontId="6" fillId="15" borderId="15" xfId="0" applyFont="1" applyFill="1" applyBorder="1" applyAlignment="1" applyProtection="1">
      <alignment horizontal="center" vertical="center" wrapText="1"/>
    </xf>
    <xf numFmtId="0" fontId="14" fillId="0" borderId="0" xfId="0" applyFont="1" applyBorder="1" applyAlignment="1" applyProtection="1">
      <alignment horizontal="justify" vertical="center" wrapText="1"/>
    </xf>
    <xf numFmtId="0" fontId="14" fillId="0" borderId="0" xfId="0" applyFont="1" applyAlignment="1" applyProtection="1">
      <alignment horizontal="justify" vertical="center" wrapText="1"/>
    </xf>
    <xf numFmtId="0" fontId="10" fillId="6" borderId="8" xfId="0" applyFont="1" applyFill="1" applyBorder="1" applyAlignment="1" applyProtection="1">
      <alignment horizontal="justify" vertical="center" wrapText="1"/>
    </xf>
    <xf numFmtId="0" fontId="10" fillId="6" borderId="22" xfId="0" applyFont="1" applyFill="1" applyBorder="1" applyAlignment="1" applyProtection="1">
      <alignment horizontal="justify" vertical="center" wrapText="1"/>
    </xf>
    <xf numFmtId="0" fontId="14" fillId="0" borderId="0" xfId="0" applyFont="1" applyBorder="1" applyAlignment="1" applyProtection="1">
      <alignment horizontal="center" vertical="center" wrapText="1"/>
    </xf>
    <xf numFmtId="0" fontId="6" fillId="0" borderId="22" xfId="0" applyFont="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16" borderId="15" xfId="0" applyFont="1" applyFill="1" applyBorder="1" applyAlignment="1" applyProtection="1">
      <alignment horizontal="center" vertical="center" wrapText="1"/>
    </xf>
    <xf numFmtId="0" fontId="6" fillId="9" borderId="15" xfId="0" applyFont="1" applyFill="1" applyBorder="1" applyAlignment="1" applyProtection="1">
      <alignment horizontal="center" vertical="center" wrapText="1"/>
    </xf>
    <xf numFmtId="0" fontId="6" fillId="0" borderId="9" xfId="0" applyFont="1" applyBorder="1" applyAlignment="1" applyProtection="1">
      <alignment horizontal="center"/>
    </xf>
    <xf numFmtId="0" fontId="6" fillId="2" borderId="36" xfId="0" applyFont="1" applyFill="1" applyBorder="1" applyAlignment="1" applyProtection="1">
      <alignment horizontal="center" vertical="center" wrapText="1"/>
    </xf>
    <xf numFmtId="0" fontId="6" fillId="2" borderId="8"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5" fillId="6" borderId="8" xfId="0" applyFont="1" applyFill="1" applyBorder="1" applyAlignment="1" applyProtection="1">
      <alignment horizontal="center" vertical="center" wrapText="1"/>
    </xf>
    <xf numFmtId="0" fontId="6" fillId="0" borderId="0" xfId="0" applyFont="1" applyBorder="1" applyAlignment="1" applyProtection="1">
      <alignment horizontal="center"/>
    </xf>
    <xf numFmtId="0" fontId="5" fillId="0" borderId="0" xfId="0" applyFont="1" applyBorder="1" applyAlignment="1" applyProtection="1">
      <alignment horizontal="left" wrapText="1"/>
    </xf>
    <xf numFmtId="0" fontId="5" fillId="0" borderId="8" xfId="0" applyFont="1" applyBorder="1" applyAlignment="1" applyProtection="1">
      <alignment horizontal="left" vertical="center" wrapText="1"/>
    </xf>
    <xf numFmtId="0" fontId="14" fillId="0" borderId="0" xfId="0" applyFont="1" applyBorder="1" applyProtection="1"/>
    <xf numFmtId="0" fontId="14" fillId="0" borderId="8" xfId="0" applyFont="1" applyBorder="1" applyAlignment="1" applyProtection="1">
      <alignment horizontal="justify" vertical="center" wrapText="1"/>
    </xf>
    <xf numFmtId="0" fontId="14" fillId="0" borderId="0" xfId="0" applyFont="1" applyAlignment="1" applyProtection="1">
      <alignment vertical="top" wrapText="1"/>
      <protection locked="0"/>
    </xf>
    <xf numFmtId="0" fontId="6" fillId="0" borderId="0" xfId="0" applyFont="1" applyAlignment="1" applyProtection="1">
      <alignment vertical="top" wrapText="1"/>
      <protection locked="0"/>
    </xf>
    <xf numFmtId="0" fontId="5" fillId="0" borderId="0" xfId="0" applyFont="1" applyAlignment="1" applyProtection="1">
      <alignment vertical="top" wrapText="1"/>
      <protection locked="0"/>
    </xf>
    <xf numFmtId="0" fontId="18" fillId="0" borderId="0" xfId="0" applyFont="1" applyAlignment="1" applyProtection="1">
      <alignment vertical="top" wrapText="1"/>
      <protection locked="0"/>
    </xf>
    <xf numFmtId="0" fontId="14" fillId="0" borderId="0" xfId="0" applyFont="1" applyFill="1" applyAlignment="1" applyProtection="1">
      <alignment vertical="top" wrapText="1"/>
      <protection locked="0"/>
    </xf>
    <xf numFmtId="0" fontId="14" fillId="4" borderId="0" xfId="0" applyFont="1" applyFill="1" applyAlignment="1" applyProtection="1">
      <alignment vertical="top" wrapText="1"/>
      <protection locked="0"/>
    </xf>
    <xf numFmtId="0" fontId="19" fillId="0" borderId="0" xfId="0" applyFont="1" applyFill="1" applyBorder="1" applyAlignment="1" applyProtection="1">
      <alignment horizontal="center" vertical="center" textRotation="90" wrapText="1"/>
      <protection locked="0"/>
    </xf>
    <xf numFmtId="0" fontId="5" fillId="0" borderId="0" xfId="0" applyFont="1" applyProtection="1">
      <protection locked="0"/>
    </xf>
    <xf numFmtId="0" fontId="14" fillId="0" borderId="0" xfId="0" applyFont="1" applyBorder="1" applyAlignment="1" applyProtection="1">
      <alignment vertical="top" wrapText="1"/>
      <protection locked="0"/>
    </xf>
    <xf numFmtId="0" fontId="14" fillId="0" borderId="0"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14" fillId="0" borderId="0" xfId="0" applyFont="1" applyAlignment="1" applyProtection="1">
      <alignment horizontal="justify" vertical="center" wrapText="1"/>
      <protection locked="0"/>
    </xf>
    <xf numFmtId="0" fontId="5" fillId="0" borderId="0" xfId="0" applyFont="1" applyFill="1" applyBorder="1" applyProtection="1">
      <protection locked="0"/>
    </xf>
    <xf numFmtId="0" fontId="5" fillId="0" borderId="0" xfId="0" applyFont="1" applyFill="1" applyBorder="1" applyAlignment="1" applyProtection="1">
      <alignment vertical="center" wrapText="1"/>
      <protection locked="0"/>
    </xf>
    <xf numFmtId="0" fontId="5" fillId="11" borderId="0" xfId="0" applyFont="1" applyFill="1" applyProtection="1">
      <protection locked="0"/>
    </xf>
    <xf numFmtId="0" fontId="5" fillId="0" borderId="0" xfId="0" applyFont="1" applyBorder="1" applyAlignment="1" applyProtection="1">
      <alignment horizontal="justify" vertical="justify" wrapText="1"/>
      <protection locked="0"/>
    </xf>
    <xf numFmtId="0" fontId="5" fillId="0" borderId="0" xfId="0" applyFont="1" applyAlignment="1" applyProtection="1">
      <alignment horizontal="justify" vertical="justify" wrapText="1"/>
      <protection locked="0"/>
    </xf>
    <xf numFmtId="0" fontId="14" fillId="0" borderId="0" xfId="0" applyFont="1" applyAlignment="1" applyProtection="1">
      <alignment horizontal="center" vertical="center" wrapText="1"/>
      <protection locked="0"/>
    </xf>
    <xf numFmtId="0" fontId="6" fillId="2" borderId="0"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0" xfId="0" applyFont="1" applyBorder="1" applyAlignment="1" applyProtection="1">
      <alignment vertical="center" wrapText="1"/>
      <protection locked="0"/>
    </xf>
    <xf numFmtId="0" fontId="6" fillId="0" borderId="0"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16" fontId="6" fillId="0" borderId="0" xfId="0" applyNumberFormat="1"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top" wrapText="1"/>
      <protection locked="0"/>
    </xf>
    <xf numFmtId="0" fontId="6" fillId="0" borderId="0" xfId="0" applyFont="1" applyFill="1" applyBorder="1" applyAlignment="1" applyProtection="1">
      <alignment horizontal="justify" vertical="center" wrapText="1"/>
      <protection locked="0"/>
    </xf>
    <xf numFmtId="0" fontId="5"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justify" vertical="center" wrapText="1"/>
      <protection locked="0"/>
    </xf>
    <xf numFmtId="0" fontId="14" fillId="0" borderId="0" xfId="0" applyFont="1" applyBorder="1" applyAlignment="1" applyProtection="1">
      <alignment horizontal="center" vertical="top" wrapText="1"/>
      <protection locked="0"/>
    </xf>
    <xf numFmtId="0" fontId="14" fillId="0" borderId="0" xfId="0" applyFont="1" applyAlignment="1" applyProtection="1">
      <alignment horizontal="center" vertical="top" wrapText="1"/>
      <protection locked="0"/>
    </xf>
    <xf numFmtId="0" fontId="14" fillId="8" borderId="8" xfId="0" applyFont="1" applyFill="1" applyBorder="1" applyAlignment="1" applyProtection="1">
      <alignment vertical="top" wrapText="1"/>
      <protection locked="0"/>
    </xf>
    <xf numFmtId="0" fontId="6" fillId="0" borderId="6" xfId="0" applyFont="1" applyFill="1" applyBorder="1" applyAlignment="1" applyProtection="1">
      <alignment vertical="center" wrapText="1"/>
      <protection locked="0"/>
    </xf>
    <xf numFmtId="0" fontId="6" fillId="0" borderId="7" xfId="0" applyFont="1" applyFill="1" applyBorder="1" applyAlignment="1" applyProtection="1">
      <alignment vertical="center" wrapText="1"/>
      <protection locked="0"/>
    </xf>
    <xf numFmtId="0" fontId="6" fillId="0" borderId="36" xfId="0" applyFont="1" applyBorder="1" applyAlignment="1" applyProtection="1">
      <alignment vertical="top" wrapText="1"/>
    </xf>
    <xf numFmtId="0" fontId="5" fillId="0" borderId="8" xfId="0" applyFont="1" applyBorder="1" applyAlignment="1" applyProtection="1">
      <alignment vertical="top" wrapText="1"/>
    </xf>
    <xf numFmtId="0" fontId="5" fillId="0" borderId="15" xfId="0" applyFont="1" applyBorder="1" applyAlignment="1" applyProtection="1">
      <alignment vertical="top" wrapText="1"/>
    </xf>
    <xf numFmtId="0" fontId="6" fillId="18" borderId="22" xfId="0" applyFont="1" applyFill="1" applyBorder="1" applyAlignment="1" applyProtection="1">
      <alignment horizontal="center" vertical="center" textRotation="90" wrapText="1"/>
    </xf>
    <xf numFmtId="0" fontId="5" fillId="0" borderId="22" xfId="0" applyFont="1" applyFill="1" applyBorder="1" applyAlignment="1" applyProtection="1">
      <alignment horizontal="center" vertical="justify" textRotation="90" wrapText="1"/>
    </xf>
    <xf numFmtId="0" fontId="5" fillId="0" borderId="22" xfId="0" applyFont="1" applyBorder="1" applyAlignment="1" applyProtection="1">
      <alignment vertical="top" wrapText="1"/>
    </xf>
    <xf numFmtId="0" fontId="5" fillId="0" borderId="22" xfId="0" applyFont="1" applyBorder="1" applyAlignment="1" applyProtection="1">
      <alignment horizontal="justify" vertical="center" wrapText="1"/>
    </xf>
    <xf numFmtId="0" fontId="5" fillId="15" borderId="22" xfId="0" applyFont="1" applyFill="1" applyBorder="1" applyAlignment="1" applyProtection="1">
      <alignment horizontal="justify" vertical="center" wrapText="1"/>
    </xf>
    <xf numFmtId="14" fontId="5" fillId="0" borderId="22" xfId="0" applyNumberFormat="1" applyFont="1" applyBorder="1" applyAlignment="1" applyProtection="1">
      <alignment vertical="center" wrapText="1"/>
    </xf>
    <xf numFmtId="9" fontId="5" fillId="0" borderId="36" xfId="0" applyNumberFormat="1" applyFont="1" applyBorder="1" applyAlignment="1" applyProtection="1">
      <alignment horizontal="center" vertical="center" wrapText="1"/>
    </xf>
    <xf numFmtId="0" fontId="5" fillId="6" borderId="30" xfId="0" applyFont="1" applyFill="1" applyBorder="1" applyAlignment="1" applyProtection="1">
      <alignment horizontal="justify" vertical="center" wrapText="1"/>
    </xf>
    <xf numFmtId="0" fontId="19" fillId="8" borderId="8" xfId="0" applyFont="1" applyFill="1" applyBorder="1" applyAlignment="1" applyProtection="1">
      <alignment horizontal="center" vertical="center" textRotation="90" wrapText="1"/>
    </xf>
    <xf numFmtId="0" fontId="5" fillId="0" borderId="8" xfId="0" applyFont="1" applyFill="1" applyBorder="1" applyAlignment="1" applyProtection="1">
      <alignment horizontal="center" vertical="justify" textRotation="90" wrapText="1"/>
    </xf>
    <xf numFmtId="0" fontId="5" fillId="0" borderId="8" xfId="0" applyFont="1" applyFill="1" applyBorder="1" applyAlignment="1" applyProtection="1">
      <alignment horizontal="center" vertical="center" wrapText="1"/>
    </xf>
    <xf numFmtId="0" fontId="5" fillId="15" borderId="8" xfId="0" applyFont="1" applyFill="1" applyBorder="1" applyAlignment="1" applyProtection="1">
      <alignment horizontal="justify" vertical="center" wrapText="1"/>
    </xf>
    <xf numFmtId="0" fontId="29" fillId="0" borderId="8" xfId="0" applyFont="1" applyBorder="1" applyAlignment="1" applyProtection="1">
      <alignment horizontal="justify" vertical="center" wrapText="1"/>
    </xf>
    <xf numFmtId="0" fontId="29" fillId="0" borderId="8" xfId="0" applyFont="1" applyBorder="1" applyAlignment="1" applyProtection="1">
      <alignment horizontal="center" vertical="center" wrapText="1"/>
    </xf>
    <xf numFmtId="14" fontId="5" fillId="6" borderId="9" xfId="0" applyNumberFormat="1" applyFont="1" applyFill="1" applyBorder="1" applyAlignment="1" applyProtection="1">
      <alignment horizontal="justify" vertical="center" wrapText="1"/>
    </xf>
    <xf numFmtId="0" fontId="18" fillId="0" borderId="8" xfId="0" applyFont="1" applyBorder="1" applyAlignment="1" applyProtection="1">
      <alignment vertical="top" wrapText="1"/>
    </xf>
    <xf numFmtId="0" fontId="14" fillId="6" borderId="8" xfId="0" applyFont="1" applyFill="1" applyBorder="1" applyAlignment="1" applyProtection="1">
      <alignment horizontal="justify" vertical="center" wrapText="1"/>
    </xf>
    <xf numFmtId="0" fontId="14" fillId="6" borderId="8" xfId="0" applyFont="1" applyFill="1" applyBorder="1" applyAlignment="1" applyProtection="1">
      <alignment horizontal="center" vertical="center" wrapText="1"/>
    </xf>
    <xf numFmtId="9" fontId="14" fillId="6" borderId="8" xfId="5" applyFont="1" applyFill="1" applyBorder="1" applyAlignment="1" applyProtection="1">
      <alignment horizontal="center" vertical="center" wrapText="1"/>
    </xf>
    <xf numFmtId="14" fontId="5" fillId="0" borderId="8" xfId="0" applyNumberFormat="1" applyFont="1" applyBorder="1" applyAlignment="1" applyProtection="1">
      <alignment horizontal="justify" vertical="center" wrapText="1"/>
    </xf>
    <xf numFmtId="9" fontId="5" fillId="0" borderId="8" xfId="0" applyNumberFormat="1" applyFont="1" applyBorder="1" applyAlignment="1" applyProtection="1">
      <alignment horizontal="center" vertical="center" wrapText="1"/>
    </xf>
    <xf numFmtId="0" fontId="5" fillId="0" borderId="8" xfId="0" applyNumberFormat="1" applyFont="1" applyBorder="1" applyAlignment="1" applyProtection="1">
      <alignment horizontal="justify" vertical="center" wrapText="1"/>
    </xf>
    <xf numFmtId="1" fontId="5" fillId="0" borderId="8" xfId="0" applyNumberFormat="1" applyFont="1" applyBorder="1" applyAlignment="1" applyProtection="1">
      <alignment horizontal="center" vertical="center" wrapText="1"/>
    </xf>
    <xf numFmtId="14" fontId="5" fillId="0" borderId="8" xfId="0" applyNumberFormat="1" applyFont="1" applyBorder="1" applyAlignment="1" applyProtection="1">
      <alignment horizontal="justify" vertical="top" wrapText="1"/>
    </xf>
    <xf numFmtId="14" fontId="14" fillId="0" borderId="8" xfId="0" applyNumberFormat="1" applyFont="1" applyBorder="1" applyAlignment="1" applyProtection="1">
      <alignment horizontal="justify" vertical="center" wrapText="1"/>
    </xf>
    <xf numFmtId="0" fontId="14" fillId="4" borderId="8" xfId="0" applyFont="1" applyFill="1" applyBorder="1" applyAlignment="1" applyProtection="1">
      <alignment vertical="top" wrapText="1"/>
    </xf>
    <xf numFmtId="0" fontId="14" fillId="4" borderId="8" xfId="0" applyFont="1" applyFill="1" applyBorder="1" applyAlignment="1" applyProtection="1">
      <alignment horizontal="center" vertical="center" wrapText="1"/>
    </xf>
    <xf numFmtId="0" fontId="19" fillId="4" borderId="8"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4"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horizontal="right" vertical="center" wrapText="1"/>
    </xf>
    <xf numFmtId="0" fontId="5" fillId="0" borderId="17" xfId="0" applyFont="1" applyBorder="1" applyAlignment="1" applyProtection="1">
      <alignment horizontal="center" vertical="center" wrapText="1"/>
    </xf>
    <xf numFmtId="14" fontId="5" fillId="0" borderId="36" xfId="0" applyNumberFormat="1" applyFont="1" applyBorder="1" applyAlignment="1" applyProtection="1">
      <alignment horizontal="left" vertical="top" wrapText="1"/>
    </xf>
    <xf numFmtId="0" fontId="5" fillId="6" borderId="9" xfId="0" applyFont="1" applyFill="1" applyBorder="1" applyAlignment="1" applyProtection="1">
      <alignment horizontal="justify" vertical="center" wrapText="1"/>
    </xf>
    <xf numFmtId="14" fontId="5" fillId="0" borderId="8" xfId="0" applyNumberFormat="1" applyFont="1" applyBorder="1" applyAlignment="1" applyProtection="1">
      <alignment horizontal="left" vertical="center" wrapText="1"/>
    </xf>
    <xf numFmtId="0" fontId="5" fillId="6" borderId="8" xfId="0" applyFont="1" applyFill="1" applyBorder="1" applyAlignment="1" applyProtection="1">
      <alignment vertical="center" wrapText="1"/>
    </xf>
    <xf numFmtId="0" fontId="5" fillId="6" borderId="17" xfId="0" applyFont="1" applyFill="1" applyBorder="1" applyAlignment="1" applyProtection="1">
      <alignment horizontal="justify" vertical="center" wrapText="1"/>
    </xf>
    <xf numFmtId="0" fontId="5" fillId="6" borderId="33" xfId="0" applyFont="1" applyFill="1" applyBorder="1" applyAlignment="1" applyProtection="1">
      <alignment horizontal="justify" vertical="center" wrapText="1"/>
    </xf>
    <xf numFmtId="0" fontId="18" fillId="0" borderId="8" xfId="0" applyFont="1" applyBorder="1" applyAlignment="1" applyProtection="1">
      <alignment horizontal="center" vertical="top" wrapText="1"/>
    </xf>
    <xf numFmtId="0" fontId="5" fillId="0" borderId="8" xfId="2" applyFont="1" applyFill="1" applyBorder="1" applyAlignment="1" applyProtection="1">
      <alignment horizontal="center" vertical="center" wrapText="1"/>
    </xf>
    <xf numFmtId="0" fontId="5" fillId="0" borderId="8" xfId="2" applyFont="1" applyBorder="1" applyAlignment="1" applyProtection="1">
      <alignment horizontal="justify" vertical="center" wrapText="1"/>
    </xf>
    <xf numFmtId="0" fontId="5" fillId="15" borderId="8" xfId="2" applyFont="1" applyFill="1" applyBorder="1" applyAlignment="1" applyProtection="1">
      <alignment horizontal="justify" vertical="center" wrapText="1"/>
    </xf>
    <xf numFmtId="14" fontId="5" fillId="0" borderId="8" xfId="2" applyNumberFormat="1" applyFont="1" applyBorder="1" applyAlignment="1" applyProtection="1">
      <alignment horizontal="justify" vertical="center" wrapText="1"/>
    </xf>
    <xf numFmtId="14" fontId="5" fillId="6" borderId="8" xfId="0" applyNumberFormat="1" applyFont="1" applyFill="1" applyBorder="1" applyAlignment="1" applyProtection="1">
      <alignment horizontal="justify" vertical="center" wrapText="1"/>
    </xf>
    <xf numFmtId="0" fontId="14" fillId="0" borderId="8" xfId="2" applyFont="1" applyBorder="1" applyAlignment="1" applyProtection="1">
      <alignment vertical="center" wrapText="1"/>
    </xf>
    <xf numFmtId="0" fontId="14" fillId="0" borderId="8" xfId="2" applyNumberFormat="1" applyFont="1" applyBorder="1" applyAlignment="1" applyProtection="1">
      <alignment vertical="center" wrapText="1"/>
    </xf>
    <xf numFmtId="0" fontId="14" fillId="0" borderId="8" xfId="2" applyFont="1" applyBorder="1" applyAlignment="1" applyProtection="1">
      <alignment horizontal="center" vertical="center" wrapText="1"/>
    </xf>
    <xf numFmtId="0" fontId="5" fillId="4" borderId="8" xfId="0" applyFont="1" applyFill="1" applyBorder="1" applyAlignment="1" applyProtection="1">
      <alignment horizontal="justify" vertical="center" wrapText="1"/>
    </xf>
    <xf numFmtId="14" fontId="5" fillId="6" borderId="30" xfId="0" applyNumberFormat="1" applyFont="1" applyFill="1" applyBorder="1" applyAlignment="1" applyProtection="1">
      <alignment horizontal="justify" vertical="center" wrapText="1"/>
    </xf>
    <xf numFmtId="0" fontId="6" fillId="0" borderId="8" xfId="0" applyFont="1" applyFill="1" applyBorder="1" applyAlignment="1" applyProtection="1">
      <alignment horizontal="center" vertical="center" wrapText="1"/>
    </xf>
    <xf numFmtId="0" fontId="14" fillId="15" borderId="8" xfId="0" applyFont="1" applyFill="1" applyBorder="1" applyAlignment="1" applyProtection="1">
      <alignment horizontal="justify" vertical="center" wrapText="1"/>
    </xf>
    <xf numFmtId="0" fontId="18" fillId="0" borderId="8" xfId="0" applyFont="1" applyBorder="1" applyAlignment="1" applyProtection="1">
      <alignment horizontal="center" vertical="center" wrapText="1"/>
    </xf>
    <xf numFmtId="0" fontId="14" fillId="0" borderId="8" xfId="0" applyFont="1" applyBorder="1" applyAlignment="1" applyProtection="1">
      <alignment horizontal="justify" vertical="top" wrapText="1"/>
    </xf>
    <xf numFmtId="0" fontId="19" fillId="20" borderId="8" xfId="0" applyFont="1" applyFill="1" applyBorder="1" applyAlignment="1" applyProtection="1">
      <alignment horizontal="center" vertical="center" textRotation="90" wrapText="1"/>
    </xf>
    <xf numFmtId="0" fontId="14" fillId="0" borderId="8" xfId="0" applyFont="1" applyFill="1" applyBorder="1" applyAlignment="1" applyProtection="1">
      <alignment horizontal="center" vertical="justify" textRotation="90" wrapText="1"/>
    </xf>
    <xf numFmtId="14" fontId="14" fillId="6" borderId="8" xfId="0" applyNumberFormat="1" applyFont="1" applyFill="1" applyBorder="1" applyAlignment="1" applyProtection="1">
      <alignment horizontal="justify" vertical="center" wrapText="1"/>
    </xf>
    <xf numFmtId="9" fontId="14" fillId="0" borderId="8" xfId="0" applyNumberFormat="1" applyFont="1" applyBorder="1" applyAlignment="1" applyProtection="1">
      <alignment horizontal="center" vertical="center" wrapText="1"/>
    </xf>
    <xf numFmtId="0" fontId="5" fillId="0" borderId="8" xfId="0" applyNumberFormat="1" applyFont="1" applyBorder="1" applyAlignment="1" applyProtection="1">
      <alignment vertical="top" wrapText="1"/>
    </xf>
    <xf numFmtId="49" fontId="5" fillId="0" borderId="8" xfId="0" applyNumberFormat="1" applyFont="1" applyBorder="1" applyAlignment="1" applyProtection="1">
      <alignment horizontal="center" vertical="center" wrapText="1"/>
    </xf>
    <xf numFmtId="14" fontId="5" fillId="0" borderId="17" xfId="0" applyNumberFormat="1" applyFont="1" applyFill="1" applyBorder="1" applyAlignment="1" applyProtection="1">
      <alignment horizontal="justify" vertical="top" wrapText="1"/>
    </xf>
    <xf numFmtId="14" fontId="5" fillId="0" borderId="22" xfId="0" applyNumberFormat="1" applyFont="1" applyFill="1" applyBorder="1" applyAlignment="1" applyProtection="1">
      <alignment horizontal="justify" vertical="center" wrapText="1"/>
    </xf>
    <xf numFmtId="0" fontId="6" fillId="24" borderId="8" xfId="0" applyFont="1" applyFill="1" applyBorder="1" applyAlignment="1" applyProtection="1">
      <alignment horizontal="center" vertical="center" textRotation="90" wrapText="1"/>
    </xf>
    <xf numFmtId="0" fontId="5" fillId="0" borderId="8" xfId="0" applyFont="1" applyFill="1" applyBorder="1" applyAlignment="1" applyProtection="1">
      <alignment horizontal="center" vertical="center" textRotation="90" wrapText="1"/>
    </xf>
    <xf numFmtId="14" fontId="5" fillId="0" borderId="8" xfId="0" applyNumberFormat="1" applyFont="1" applyFill="1" applyBorder="1" applyAlignment="1" applyProtection="1">
      <alignment horizontal="left" vertical="center" wrapText="1"/>
    </xf>
    <xf numFmtId="0" fontId="19" fillId="25" borderId="8" xfId="0" applyFont="1" applyFill="1" applyBorder="1" applyAlignment="1" applyProtection="1">
      <alignment horizontal="center" vertical="center" textRotation="90" wrapText="1"/>
    </xf>
    <xf numFmtId="14" fontId="5" fillId="0" borderId="18" xfId="0" applyNumberFormat="1" applyFont="1" applyBorder="1" applyAlignment="1" applyProtection="1">
      <alignment horizontal="justify" vertical="center" wrapText="1"/>
    </xf>
    <xf numFmtId="9" fontId="5" fillId="0" borderId="17" xfId="0" applyNumberFormat="1" applyFont="1" applyBorder="1" applyAlignment="1" applyProtection="1">
      <alignment horizontal="center" vertical="center" wrapText="1"/>
    </xf>
    <xf numFmtId="0" fontId="6" fillId="26" borderId="8" xfId="0" applyFont="1" applyFill="1" applyBorder="1" applyAlignment="1" applyProtection="1">
      <alignment horizontal="center" vertical="center" textRotation="90" wrapText="1"/>
    </xf>
    <xf numFmtId="0" fontId="5" fillId="0" borderId="8" xfId="0" applyFont="1" applyBorder="1" applyProtection="1"/>
    <xf numFmtId="0" fontId="6" fillId="0" borderId="8" xfId="0" applyFont="1" applyBorder="1" applyAlignment="1" applyProtection="1">
      <alignment horizontal="justify" vertical="center" wrapText="1"/>
    </xf>
    <xf numFmtId="0" fontId="19" fillId="0" borderId="0" xfId="0" applyFont="1" applyFill="1" applyBorder="1" applyAlignment="1" applyProtection="1">
      <alignment horizontal="center" vertical="center" textRotation="90" wrapText="1"/>
    </xf>
    <xf numFmtId="0" fontId="19" fillId="0" borderId="21" xfId="0" applyFont="1" applyFill="1" applyBorder="1" applyAlignment="1" applyProtection="1">
      <alignment horizontal="center" vertical="center" textRotation="90" wrapText="1"/>
    </xf>
    <xf numFmtId="0" fontId="5" fillId="0" borderId="8" xfId="0" applyFont="1" applyBorder="1" applyAlignment="1" applyProtection="1">
      <alignment horizontal="center" vertical="center"/>
    </xf>
    <xf numFmtId="0" fontId="12" fillId="0" borderId="0" xfId="0" applyFont="1" applyBorder="1" applyAlignment="1">
      <alignment horizontal="center" vertical="center"/>
    </xf>
    <xf numFmtId="0" fontId="8" fillId="2" borderId="28"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vertical="top" wrapText="1"/>
    </xf>
    <xf numFmtId="0" fontId="8" fillId="0" borderId="11" xfId="0" applyFont="1" applyBorder="1" applyAlignment="1">
      <alignment horizontal="center" vertical="top" wrapText="1"/>
    </xf>
    <xf numFmtId="0" fontId="12" fillId="0" borderId="0" xfId="0" applyFont="1" applyBorder="1" applyAlignment="1">
      <alignment horizontal="left" vertical="center"/>
    </xf>
    <xf numFmtId="0" fontId="6" fillId="0" borderId="8" xfId="0" applyFont="1" applyBorder="1" applyAlignment="1">
      <alignment horizontal="center" vertical="center" wrapText="1"/>
    </xf>
    <xf numFmtId="0" fontId="8" fillId="0" borderId="8"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13" fillId="0" borderId="0" xfId="0" applyFont="1" applyAlignment="1">
      <alignment horizontal="center"/>
    </xf>
    <xf numFmtId="0" fontId="9" fillId="0" borderId="8" xfId="0" applyFont="1" applyFill="1" applyBorder="1" applyAlignment="1">
      <alignment horizontal="left" wrapText="1"/>
    </xf>
    <xf numFmtId="0" fontId="9" fillId="0" borderId="11" xfId="0" applyFont="1" applyFill="1" applyBorder="1" applyAlignment="1">
      <alignment horizontal="left" wrapText="1"/>
    </xf>
    <xf numFmtId="0" fontId="5" fillId="0" borderId="0" xfId="0" applyFont="1" applyBorder="1" applyAlignment="1">
      <alignment horizontal="center"/>
    </xf>
    <xf numFmtId="0" fontId="9" fillId="0" borderId="8"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15" xfId="0" applyFont="1" applyFill="1" applyBorder="1" applyAlignment="1">
      <alignment horizontal="left" wrapText="1"/>
    </xf>
    <xf numFmtId="0" fontId="9" fillId="0" borderId="19" xfId="0" applyFont="1" applyFill="1" applyBorder="1" applyAlignment="1">
      <alignment horizontal="left" wrapText="1"/>
    </xf>
    <xf numFmtId="0" fontId="6" fillId="0" borderId="24" xfId="0" applyFont="1" applyBorder="1" applyAlignment="1">
      <alignment horizontal="center"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0" xfId="0" applyFont="1" applyBorder="1" applyAlignment="1">
      <alignment horizontal="left" vertical="center" wrapText="1"/>
    </xf>
    <xf numFmtId="0" fontId="8" fillId="0" borderId="8" xfId="0" applyFont="1" applyFill="1" applyBorder="1" applyAlignment="1">
      <alignment horizontal="center" wrapText="1"/>
    </xf>
    <xf numFmtId="0" fontId="8" fillId="0" borderId="11" xfId="0" applyFont="1" applyFill="1" applyBorder="1" applyAlignment="1">
      <alignment horizontal="center" wrapText="1"/>
    </xf>
    <xf numFmtId="0" fontId="9" fillId="0" borderId="1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9" xfId="0" applyFont="1" applyBorder="1" applyAlignment="1">
      <alignment horizontal="center" vertical="center" wrapText="1"/>
    </xf>
    <xf numFmtId="0" fontId="7" fillId="2" borderId="27"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11" xfId="0" applyFont="1" applyBorder="1" applyAlignment="1">
      <alignment horizontal="center" vertical="center" wrapText="1"/>
    </xf>
    <xf numFmtId="0" fontId="6" fillId="0" borderId="0" xfId="0" applyNumberFormat="1" applyFont="1" applyBorder="1" applyAlignment="1">
      <alignment horizontal="center" vertical="center" wrapText="1"/>
    </xf>
    <xf numFmtId="0" fontId="19" fillId="5" borderId="17" xfId="0" applyFont="1" applyFill="1" applyBorder="1" applyAlignment="1" applyProtection="1">
      <alignment horizontal="center" vertical="center" textRotation="90" wrapText="1"/>
    </xf>
    <xf numFmtId="0" fontId="19" fillId="5" borderId="22" xfId="0" applyFont="1" applyFill="1" applyBorder="1" applyAlignment="1" applyProtection="1">
      <alignment horizontal="center" vertical="center" textRotation="90" wrapText="1"/>
    </xf>
    <xf numFmtId="14" fontId="5" fillId="6" borderId="17" xfId="0" applyNumberFormat="1" applyFont="1" applyFill="1" applyBorder="1" applyAlignment="1" applyProtection="1">
      <alignment horizontal="justify" vertical="center" wrapText="1"/>
    </xf>
    <xf numFmtId="14" fontId="5" fillId="6" borderId="22" xfId="0" applyNumberFormat="1" applyFont="1" applyFill="1" applyBorder="1" applyAlignment="1" applyProtection="1">
      <alignment horizontal="justify" vertical="center" wrapText="1"/>
    </xf>
    <xf numFmtId="0" fontId="5" fillId="0" borderId="18"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22" xfId="0" applyFont="1" applyBorder="1" applyAlignment="1" applyProtection="1">
      <alignment horizontal="center" vertical="center" wrapText="1"/>
    </xf>
    <xf numFmtId="14" fontId="5" fillId="0" borderId="17" xfId="0" applyNumberFormat="1" applyFont="1" applyFill="1" applyBorder="1" applyAlignment="1" applyProtection="1">
      <alignment horizontal="center" vertical="center" wrapText="1"/>
    </xf>
    <xf numFmtId="14" fontId="5" fillId="0" borderId="22" xfId="0" applyNumberFormat="1" applyFont="1" applyFill="1" applyBorder="1" applyAlignment="1" applyProtection="1">
      <alignment horizontal="center" vertical="center" wrapText="1"/>
    </xf>
    <xf numFmtId="0" fontId="6" fillId="0" borderId="17" xfId="0" applyFont="1" applyBorder="1" applyAlignment="1" applyProtection="1">
      <alignment horizontal="center" vertical="center" wrapText="1"/>
    </xf>
    <xf numFmtId="0" fontId="6" fillId="0" borderId="22" xfId="0" applyFont="1" applyBorder="1" applyAlignment="1" applyProtection="1">
      <alignment horizontal="center" vertical="center" wrapText="1"/>
    </xf>
    <xf numFmtId="0" fontId="5" fillId="0" borderId="17" xfId="0" applyFont="1" applyFill="1" applyBorder="1" applyAlignment="1" applyProtection="1">
      <alignment horizontal="center" vertical="center" wrapText="1"/>
    </xf>
    <xf numFmtId="0" fontId="6" fillId="17" borderId="39" xfId="0" applyFont="1" applyFill="1" applyBorder="1" applyAlignment="1" applyProtection="1">
      <alignment horizontal="center" vertical="center" wrapText="1"/>
    </xf>
    <xf numFmtId="0" fontId="6" fillId="17" borderId="40" xfId="0"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14" fillId="6" borderId="8" xfId="0" applyFont="1" applyFill="1" applyBorder="1" applyAlignment="1" applyProtection="1">
      <alignment horizontal="justify" vertical="center" wrapText="1"/>
    </xf>
    <xf numFmtId="0" fontId="6" fillId="0" borderId="8" xfId="0" applyFont="1" applyBorder="1" applyAlignment="1" applyProtection="1">
      <alignment horizontal="center" vertical="center" wrapText="1"/>
    </xf>
    <xf numFmtId="0" fontId="6" fillId="16" borderId="8" xfId="0" applyFont="1" applyFill="1" applyBorder="1" applyAlignment="1" applyProtection="1">
      <alignment horizontal="center" vertical="center" wrapText="1"/>
    </xf>
    <xf numFmtId="0" fontId="6" fillId="16" borderId="15" xfId="0" applyFont="1" applyFill="1" applyBorder="1" applyAlignment="1" applyProtection="1">
      <alignment horizontal="center" vertical="center" wrapText="1"/>
    </xf>
    <xf numFmtId="0" fontId="5" fillId="0" borderId="8" xfId="0" applyFont="1" applyBorder="1" applyAlignment="1" applyProtection="1">
      <alignment horizontal="justify" vertical="center" wrapText="1"/>
    </xf>
    <xf numFmtId="0" fontId="5" fillId="6" borderId="22" xfId="0" applyFont="1" applyFill="1" applyBorder="1" applyAlignment="1" applyProtection="1">
      <alignment horizontal="center" vertical="center" wrapText="1"/>
    </xf>
    <xf numFmtId="0" fontId="5" fillId="6" borderId="8" xfId="0" applyFont="1" applyFill="1" applyBorder="1" applyAlignment="1" applyProtection="1">
      <alignment horizontal="center" vertical="center" wrapText="1"/>
    </xf>
    <xf numFmtId="0" fontId="14" fillId="6" borderId="17" xfId="0" applyFont="1" applyFill="1" applyBorder="1" applyAlignment="1" applyProtection="1">
      <alignment horizontal="justify" vertical="center" wrapText="1"/>
    </xf>
    <xf numFmtId="0" fontId="14" fillId="6" borderId="22" xfId="0" applyFont="1" applyFill="1" applyBorder="1" applyAlignment="1" applyProtection="1">
      <alignment horizontal="justify" vertical="center" wrapText="1"/>
    </xf>
    <xf numFmtId="0" fontId="5" fillId="0" borderId="8" xfId="0" applyFont="1" applyFill="1" applyBorder="1" applyAlignment="1" applyProtection="1">
      <alignment horizontal="center" vertical="center" textRotation="90" wrapText="1"/>
    </xf>
    <xf numFmtId="0" fontId="19" fillId="9" borderId="37" xfId="0" applyFont="1" applyFill="1" applyBorder="1" applyAlignment="1" applyProtection="1">
      <alignment horizontal="center" vertical="center" wrapText="1"/>
    </xf>
    <xf numFmtId="0" fontId="19" fillId="9" borderId="36" xfId="0" applyFont="1" applyFill="1" applyBorder="1" applyAlignment="1" applyProtection="1">
      <alignment horizontal="center" vertical="center" wrapText="1"/>
    </xf>
    <xf numFmtId="0" fontId="19" fillId="9" borderId="4" xfId="0" applyFont="1" applyFill="1" applyBorder="1" applyAlignment="1" applyProtection="1">
      <alignment horizontal="center" vertical="center" wrapText="1"/>
    </xf>
    <xf numFmtId="0" fontId="19" fillId="9" borderId="8" xfId="0" applyFont="1" applyFill="1" applyBorder="1" applyAlignment="1" applyProtection="1">
      <alignment horizontal="center" vertical="center" wrapText="1"/>
    </xf>
    <xf numFmtId="0" fontId="19" fillId="9" borderId="5" xfId="0" applyFont="1" applyFill="1" applyBorder="1" applyAlignment="1" applyProtection="1">
      <alignment horizontal="center" vertical="center" wrapText="1"/>
    </xf>
    <xf numFmtId="0" fontId="19" fillId="9" borderId="15" xfId="0" applyFont="1" applyFill="1" applyBorder="1" applyAlignment="1" applyProtection="1">
      <alignment horizontal="center" vertical="center" wrapText="1"/>
    </xf>
    <xf numFmtId="0" fontId="5" fillId="0" borderId="8" xfId="2" applyFont="1" applyBorder="1" applyAlignment="1" applyProtection="1">
      <alignment horizontal="left" vertical="center" wrapText="1"/>
    </xf>
    <xf numFmtId="0" fontId="5" fillId="6" borderId="8" xfId="0" applyFont="1" applyFill="1" applyBorder="1" applyAlignment="1" applyProtection="1">
      <alignment horizontal="justify" vertical="center" wrapText="1"/>
    </xf>
    <xf numFmtId="0" fontId="19" fillId="28" borderId="8" xfId="0" applyFont="1" applyFill="1" applyBorder="1" applyAlignment="1" applyProtection="1">
      <alignment horizontal="center" vertical="center" textRotation="90" wrapText="1"/>
    </xf>
    <xf numFmtId="0" fontId="6" fillId="9" borderId="36" xfId="0" applyFont="1" applyFill="1" applyBorder="1" applyAlignment="1" applyProtection="1">
      <alignment horizontal="center" vertical="center" wrapText="1"/>
    </xf>
    <xf numFmtId="0" fontId="6" fillId="9" borderId="8" xfId="0" applyFont="1" applyFill="1" applyBorder="1" applyAlignment="1" applyProtection="1">
      <alignment horizontal="center" vertical="center" wrapText="1"/>
    </xf>
    <xf numFmtId="0" fontId="6" fillId="9" borderId="15" xfId="0" applyFont="1" applyFill="1" applyBorder="1" applyAlignment="1" applyProtection="1">
      <alignment horizontal="center" vertical="center" wrapText="1"/>
    </xf>
    <xf numFmtId="0" fontId="19" fillId="19" borderId="8" xfId="0" applyFont="1" applyFill="1" applyBorder="1" applyAlignment="1" applyProtection="1">
      <alignment horizontal="center" vertical="center" textRotation="90" wrapText="1"/>
    </xf>
    <xf numFmtId="0" fontId="22" fillId="14" borderId="12" xfId="0" applyFont="1" applyFill="1" applyBorder="1" applyAlignment="1" applyProtection="1">
      <alignment horizontal="center"/>
    </xf>
    <xf numFmtId="0" fontId="22" fillId="14" borderId="16" xfId="0" applyFont="1" applyFill="1" applyBorder="1" applyAlignment="1" applyProtection="1">
      <alignment horizontal="center"/>
    </xf>
    <xf numFmtId="0" fontId="22" fillId="14" borderId="9" xfId="0" applyFont="1" applyFill="1" applyBorder="1" applyAlignment="1" applyProtection="1">
      <alignment horizontal="center"/>
    </xf>
    <xf numFmtId="0" fontId="6" fillId="0" borderId="12" xfId="0" applyFont="1" applyBorder="1" applyAlignment="1" applyProtection="1">
      <alignment horizontal="center"/>
    </xf>
    <xf numFmtId="0" fontId="6" fillId="0" borderId="16" xfId="0" applyFont="1" applyBorder="1" applyAlignment="1" applyProtection="1">
      <alignment horizontal="center"/>
    </xf>
    <xf numFmtId="0" fontId="6" fillId="0" borderId="9" xfId="0" applyFont="1" applyBorder="1" applyAlignment="1" applyProtection="1">
      <alignment horizontal="center"/>
    </xf>
    <xf numFmtId="0" fontId="6" fillId="0" borderId="32"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9" xfId="0" applyFont="1" applyBorder="1" applyAlignment="1" applyProtection="1">
      <alignment horizontal="center" vertical="center" wrapText="1"/>
    </xf>
    <xf numFmtId="0" fontId="6" fillId="0" borderId="31" xfId="0" applyFont="1" applyBorder="1" applyAlignment="1" applyProtection="1">
      <alignment horizontal="center" vertical="center" wrapText="1"/>
    </xf>
    <xf numFmtId="0" fontId="6" fillId="0" borderId="30" xfId="0" applyFont="1" applyBorder="1" applyAlignment="1" applyProtection="1">
      <alignment horizontal="center" vertical="center" wrapText="1"/>
    </xf>
    <xf numFmtId="0" fontId="6" fillId="17" borderId="17" xfId="0" applyFont="1" applyFill="1" applyBorder="1" applyAlignment="1" applyProtection="1">
      <alignment horizontal="center" vertical="center" wrapText="1"/>
    </xf>
    <xf numFmtId="0" fontId="6" fillId="17" borderId="38" xfId="0" applyFont="1" applyFill="1" applyBorder="1" applyAlignment="1" applyProtection="1">
      <alignment horizontal="center" vertical="center" wrapText="1"/>
    </xf>
    <xf numFmtId="0" fontId="6" fillId="17" borderId="8" xfId="0" applyFont="1" applyFill="1" applyBorder="1" applyAlignment="1" applyProtection="1">
      <alignment horizontal="center" vertical="center" wrapText="1"/>
    </xf>
    <xf numFmtId="0" fontId="6" fillId="17" borderId="15" xfId="0" applyFont="1" applyFill="1" applyBorder="1" applyAlignment="1" applyProtection="1">
      <alignment horizontal="center" vertical="center" wrapText="1"/>
    </xf>
    <xf numFmtId="0" fontId="6" fillId="2" borderId="36" xfId="0" applyFont="1" applyFill="1" applyBorder="1" applyAlignment="1" applyProtection="1">
      <alignment horizontal="center" vertical="center" wrapText="1"/>
    </xf>
    <xf numFmtId="0" fontId="6" fillId="2" borderId="8"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5" fillId="0" borderId="22" xfId="0" applyFont="1" applyBorder="1" applyAlignment="1" applyProtection="1">
      <alignment horizontal="justify" vertical="center" wrapText="1"/>
    </xf>
    <xf numFmtId="0" fontId="5" fillId="0" borderId="8" xfId="0" applyFont="1" applyFill="1" applyBorder="1" applyAlignment="1" applyProtection="1">
      <alignment horizontal="justify" vertical="center" wrapText="1"/>
    </xf>
    <xf numFmtId="0" fontId="5" fillId="6" borderId="8" xfId="0" applyFont="1" applyFill="1" applyBorder="1" applyAlignment="1" applyProtection="1">
      <alignment horizontal="left" vertical="center" wrapText="1"/>
    </xf>
    <xf numFmtId="0" fontId="18" fillId="6" borderId="8" xfId="0" applyFont="1" applyFill="1" applyBorder="1" applyAlignment="1" applyProtection="1">
      <alignment horizontal="left" vertical="center" wrapText="1"/>
    </xf>
    <xf numFmtId="0" fontId="6" fillId="16" borderId="36"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5" fillId="0" borderId="8" xfId="0" applyFont="1" applyBorder="1" applyAlignment="1" applyProtection="1">
      <alignment vertical="top" wrapText="1"/>
    </xf>
    <xf numFmtId="0" fontId="14" fillId="0" borderId="8" xfId="0" applyFont="1" applyFill="1" applyBorder="1" applyAlignment="1" applyProtection="1">
      <alignment horizontal="center" vertical="center" textRotation="90" wrapText="1"/>
    </xf>
    <xf numFmtId="0" fontId="19" fillId="2" borderId="8" xfId="0" applyFont="1" applyFill="1" applyBorder="1" applyAlignment="1" applyProtection="1">
      <alignment horizontal="center" vertical="center" textRotation="90" wrapText="1"/>
    </xf>
    <xf numFmtId="0" fontId="6" fillId="0" borderId="0" xfId="0" applyFont="1" applyBorder="1" applyAlignment="1" applyProtection="1">
      <alignment horizontal="center"/>
    </xf>
    <xf numFmtId="0" fontId="6" fillId="0" borderId="17" xfId="0"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2" xfId="0" applyFont="1" applyBorder="1" applyAlignment="1" applyProtection="1">
      <alignment horizontal="center" vertical="center"/>
    </xf>
    <xf numFmtId="0" fontId="5" fillId="4" borderId="12" xfId="0" applyFont="1" applyFill="1" applyBorder="1" applyAlignment="1" applyProtection="1">
      <alignment horizontal="left" vertical="center"/>
    </xf>
    <xf numFmtId="0" fontId="5" fillId="4" borderId="9" xfId="0" applyFont="1" applyFill="1" applyBorder="1" applyAlignment="1" applyProtection="1">
      <alignment horizontal="left" vertical="center"/>
    </xf>
    <xf numFmtId="0" fontId="5" fillId="0" borderId="0" xfId="0" applyFont="1" applyBorder="1" applyAlignment="1" applyProtection="1">
      <alignment horizontal="left" wrapText="1"/>
    </xf>
    <xf numFmtId="0" fontId="5" fillId="0" borderId="8" xfId="0" applyFont="1" applyBorder="1" applyAlignment="1" applyProtection="1">
      <alignment horizontal="left" vertical="center" wrapText="1"/>
    </xf>
    <xf numFmtId="0" fontId="5" fillId="5" borderId="12" xfId="0" applyFont="1" applyFill="1" applyBorder="1" applyAlignment="1" applyProtection="1">
      <alignment horizontal="left" vertical="center"/>
    </xf>
    <xf numFmtId="0" fontId="5" fillId="5" borderId="9" xfId="0" applyFont="1" applyFill="1" applyBorder="1" applyAlignment="1" applyProtection="1">
      <alignment horizontal="left" vertical="center"/>
    </xf>
    <xf numFmtId="0" fontId="6" fillId="4" borderId="32" xfId="0" applyFont="1" applyFill="1" applyBorder="1" applyAlignment="1" applyProtection="1">
      <alignment horizontal="center" vertical="center" wrapText="1"/>
    </xf>
    <xf numFmtId="0" fontId="6" fillId="4" borderId="34" xfId="0" applyFont="1" applyFill="1" applyBorder="1" applyAlignment="1" applyProtection="1">
      <alignment horizontal="center" vertical="center" wrapText="1"/>
    </xf>
    <xf numFmtId="0" fontId="6" fillId="4" borderId="33" xfId="0" applyFont="1" applyFill="1" applyBorder="1" applyAlignment="1" applyProtection="1">
      <alignment horizontal="center" vertical="center" wrapText="1"/>
    </xf>
    <xf numFmtId="0" fontId="6" fillId="4" borderId="29" xfId="0" applyFont="1" applyFill="1" applyBorder="1" applyAlignment="1" applyProtection="1">
      <alignment horizontal="center" vertical="center" wrapText="1"/>
    </xf>
    <xf numFmtId="0" fontId="6" fillId="4" borderId="31" xfId="0" applyFont="1" applyFill="1" applyBorder="1" applyAlignment="1" applyProtection="1">
      <alignment horizontal="center" vertical="center" wrapText="1"/>
    </xf>
    <xf numFmtId="0" fontId="6" fillId="4" borderId="30" xfId="0" applyFont="1" applyFill="1" applyBorder="1" applyAlignment="1" applyProtection="1">
      <alignment horizontal="center" vertical="center" wrapText="1"/>
    </xf>
    <xf numFmtId="0" fontId="22" fillId="13" borderId="17" xfId="0" applyFont="1" applyFill="1" applyBorder="1" applyAlignment="1" applyProtection="1">
      <alignment horizontal="center" vertical="center" wrapText="1"/>
    </xf>
    <xf numFmtId="0" fontId="22" fillId="13" borderId="22" xfId="0" applyFont="1" applyFill="1" applyBorder="1" applyAlignment="1" applyProtection="1">
      <alignment horizontal="center" vertical="center"/>
    </xf>
    <xf numFmtId="0" fontId="22" fillId="3" borderId="8" xfId="0" applyFont="1" applyFill="1" applyBorder="1" applyAlignment="1" applyProtection="1">
      <alignment horizontal="center" vertical="center" wrapText="1"/>
    </xf>
    <xf numFmtId="0" fontId="5" fillId="7" borderId="12" xfId="0" applyFont="1" applyFill="1" applyBorder="1" applyAlignment="1" applyProtection="1">
      <alignment horizontal="left" vertical="center"/>
    </xf>
    <xf numFmtId="0" fontId="5" fillId="7" borderId="9" xfId="0" applyFont="1" applyFill="1" applyBorder="1" applyAlignment="1" applyProtection="1">
      <alignment horizontal="left" vertical="center"/>
    </xf>
    <xf numFmtId="0" fontId="6" fillId="0" borderId="18" xfId="0" applyFont="1" applyBorder="1" applyAlignment="1" applyProtection="1">
      <alignment horizontal="center" vertical="center" wrapText="1"/>
    </xf>
    <xf numFmtId="0" fontId="5" fillId="8" borderId="12" xfId="0" applyFont="1" applyFill="1" applyBorder="1" applyAlignment="1" applyProtection="1">
      <alignment horizontal="left" vertical="center"/>
    </xf>
    <xf numFmtId="0" fontId="5" fillId="8" borderId="9" xfId="0" applyFont="1" applyFill="1" applyBorder="1" applyAlignment="1" applyProtection="1">
      <alignment horizontal="left" vertical="center"/>
    </xf>
    <xf numFmtId="0" fontId="23" fillId="3" borderId="12" xfId="0" applyFont="1" applyFill="1" applyBorder="1" applyAlignment="1" applyProtection="1">
      <alignment horizontal="left" vertical="center"/>
    </xf>
    <xf numFmtId="0" fontId="23" fillId="3" borderId="9" xfId="0" applyFont="1" applyFill="1" applyBorder="1" applyProtection="1"/>
    <xf numFmtId="0" fontId="14" fillId="0" borderId="0" xfId="0" applyFont="1" applyBorder="1" applyProtection="1"/>
    <xf numFmtId="0" fontId="14" fillId="0" borderId="9" xfId="0" applyFont="1" applyBorder="1" applyProtection="1"/>
    <xf numFmtId="0" fontId="5" fillId="3" borderId="12" xfId="0" applyFont="1" applyFill="1" applyBorder="1" applyAlignment="1" applyProtection="1">
      <alignment horizontal="left" vertical="center"/>
    </xf>
    <xf numFmtId="0" fontId="5" fillId="3" borderId="9" xfId="0" applyFont="1" applyFill="1" applyBorder="1" applyAlignment="1" applyProtection="1">
      <alignment horizontal="left" vertical="center"/>
    </xf>
    <xf numFmtId="0" fontId="5" fillId="0" borderId="0" xfId="0" applyFont="1" applyBorder="1" applyAlignment="1" applyProtection="1">
      <alignment horizontal="left" vertical="center" wrapText="1"/>
    </xf>
    <xf numFmtId="0" fontId="5" fillId="0" borderId="17" xfId="0" applyFont="1" applyBorder="1" applyAlignment="1" applyProtection="1">
      <alignment horizontal="left" vertical="center" wrapText="1"/>
    </xf>
    <xf numFmtId="0" fontId="5" fillId="10" borderId="12" xfId="0" applyFont="1" applyFill="1" applyBorder="1" applyAlignment="1" applyProtection="1">
      <alignment horizontal="left" vertical="center"/>
    </xf>
    <xf numFmtId="0" fontId="14" fillId="10" borderId="9" xfId="0" applyFont="1" applyFill="1" applyBorder="1" applyProtection="1"/>
    <xf numFmtId="0" fontId="5" fillId="11" borderId="12" xfId="0" applyFont="1" applyFill="1" applyBorder="1" applyAlignment="1" applyProtection="1">
      <alignment horizontal="left" vertical="center"/>
    </xf>
    <xf numFmtId="0" fontId="14" fillId="11" borderId="9" xfId="0" applyFont="1" applyFill="1" applyBorder="1" applyProtection="1"/>
    <xf numFmtId="0" fontId="5" fillId="0" borderId="0" xfId="0" applyFont="1" applyFill="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top" wrapText="1"/>
      <protection locked="0"/>
    </xf>
    <xf numFmtId="0" fontId="6" fillId="0" borderId="0" xfId="0" applyFont="1" applyFill="1" applyBorder="1" applyAlignment="1" applyProtection="1">
      <alignment horizontal="center" vertical="center" wrapText="1"/>
      <protection locked="0"/>
    </xf>
    <xf numFmtId="0" fontId="6" fillId="4" borderId="12" xfId="0" applyFont="1" applyFill="1" applyBorder="1" applyAlignment="1" applyProtection="1">
      <alignment horizontal="center" vertical="center" wrapText="1"/>
    </xf>
    <xf numFmtId="0" fontId="6" fillId="4" borderId="9" xfId="0" applyFont="1" applyFill="1" applyBorder="1" applyAlignment="1" applyProtection="1">
      <alignment horizontal="center" vertical="center" wrapText="1"/>
    </xf>
    <xf numFmtId="0" fontId="22" fillId="13" borderId="12" xfId="0" applyFont="1" applyFill="1" applyBorder="1" applyAlignment="1" applyProtection="1">
      <alignment horizontal="center" vertical="center" wrapText="1"/>
    </xf>
    <xf numFmtId="0" fontId="22" fillId="13" borderId="9" xfId="0" applyFont="1" applyFill="1" applyBorder="1" applyAlignment="1" applyProtection="1">
      <alignment horizontal="center" vertical="center" wrapText="1"/>
    </xf>
    <xf numFmtId="0" fontId="22" fillId="13" borderId="16" xfId="0" applyFont="1" applyFill="1" applyBorder="1" applyAlignment="1" applyProtection="1">
      <alignment horizontal="center" vertical="center" wrapText="1"/>
    </xf>
    <xf numFmtId="0" fontId="23" fillId="12" borderId="12" xfId="0" applyFont="1" applyFill="1" applyBorder="1" applyAlignment="1" applyProtection="1">
      <alignment horizontal="center" vertical="center" wrapText="1"/>
    </xf>
    <xf numFmtId="0" fontId="23" fillId="12" borderId="16" xfId="0" applyFont="1" applyFill="1" applyBorder="1" applyAlignment="1" applyProtection="1">
      <alignment horizontal="center" vertical="center" wrapText="1"/>
    </xf>
    <xf numFmtId="0" fontId="23" fillId="12" borderId="9" xfId="0" applyFont="1" applyFill="1" applyBorder="1" applyAlignment="1" applyProtection="1">
      <alignment horizontal="center" vertical="center" wrapText="1"/>
    </xf>
    <xf numFmtId="0" fontId="22" fillId="3" borderId="17" xfId="0" applyFont="1" applyFill="1" applyBorder="1" applyAlignment="1" applyProtection="1">
      <alignment horizontal="center" vertical="center" wrapText="1"/>
    </xf>
    <xf numFmtId="0" fontId="6"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wrapText="1"/>
    </xf>
    <xf numFmtId="0" fontId="6" fillId="0" borderId="13"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14" xfId="0" applyFont="1" applyBorder="1" applyAlignment="1" applyProtection="1">
      <alignment horizontal="center" vertical="center" wrapText="1"/>
    </xf>
    <xf numFmtId="0" fontId="6" fillId="17" borderId="36" xfId="0" applyFont="1" applyFill="1" applyBorder="1" applyAlignment="1" applyProtection="1">
      <alignment horizontal="center" vertical="center" wrapText="1"/>
    </xf>
    <xf numFmtId="0" fontId="6" fillId="17" borderId="35" xfId="0" applyFont="1" applyFill="1" applyBorder="1" applyAlignment="1" applyProtection="1">
      <alignment horizontal="center" vertical="center" wrapText="1"/>
    </xf>
    <xf numFmtId="0" fontId="6" fillId="13" borderId="8" xfId="0" applyFont="1" applyFill="1" applyBorder="1" applyAlignment="1" applyProtection="1">
      <alignment horizontal="center" vertical="center" wrapText="1"/>
    </xf>
    <xf numFmtId="0" fontId="6" fillId="13" borderId="8" xfId="0" applyFont="1" applyFill="1" applyBorder="1" applyAlignment="1" applyProtection="1">
      <alignment horizontal="center" vertical="center"/>
    </xf>
    <xf numFmtId="0" fontId="19" fillId="21" borderId="8" xfId="0" applyFont="1" applyFill="1" applyBorder="1" applyAlignment="1" applyProtection="1">
      <alignment horizontal="center" vertical="center" textRotation="90" wrapText="1"/>
    </xf>
    <xf numFmtId="0" fontId="14" fillId="27" borderId="8" xfId="0" applyFont="1" applyFill="1" applyBorder="1" applyAlignment="1" applyProtection="1">
      <alignment horizontal="center" vertical="justify" textRotation="90" wrapText="1"/>
    </xf>
    <xf numFmtId="0" fontId="14" fillId="0" borderId="8" xfId="0" applyFont="1" applyFill="1" applyBorder="1" applyAlignment="1" applyProtection="1">
      <alignment horizontal="center" vertical="justify" textRotation="90" wrapText="1"/>
    </xf>
    <xf numFmtId="0" fontId="19" fillId="23" borderId="8" xfId="0" applyFont="1" applyFill="1" applyBorder="1" applyAlignment="1" applyProtection="1">
      <alignment horizontal="center" vertical="center" textRotation="90" wrapText="1"/>
    </xf>
    <xf numFmtId="0" fontId="19" fillId="22" borderId="8" xfId="0" applyFont="1" applyFill="1" applyBorder="1" applyAlignment="1" applyProtection="1">
      <alignment horizontal="center" vertical="center" textRotation="90" wrapText="1"/>
    </xf>
    <xf numFmtId="0" fontId="6" fillId="16" borderId="8" xfId="0" applyFont="1" applyFill="1" applyBorder="1" applyAlignment="1" applyProtection="1">
      <alignment horizontal="center" vertical="center" wrapText="1" shrinkToFit="1"/>
    </xf>
    <xf numFmtId="0" fontId="6" fillId="16" borderId="15" xfId="0" applyFont="1" applyFill="1" applyBorder="1" applyAlignment="1" applyProtection="1">
      <alignment horizontal="center" vertical="center" wrapText="1" shrinkToFit="1"/>
    </xf>
    <xf numFmtId="0" fontId="14" fillId="0" borderId="8" xfId="0" applyFont="1" applyFill="1" applyBorder="1" applyAlignment="1" applyProtection="1">
      <alignment horizontal="justify" vertical="center" wrapText="1"/>
    </xf>
  </cellXfs>
  <cellStyles count="6">
    <cellStyle name="Euro" xfId="1"/>
    <cellStyle name="Moneda" xfId="4" builtinId="4"/>
    <cellStyle name="Normal" xfId="0" builtinId="0"/>
    <cellStyle name="Normal 2" xfId="2"/>
    <cellStyle name="Normal 3" xfId="3"/>
    <cellStyle name="Porcentaje" xfId="5" builtinId="5"/>
  </cellStyles>
  <dxfs count="255">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1530062</xdr:colOff>
      <xdr:row>59</xdr:row>
      <xdr:rowOff>134793</xdr:rowOff>
    </xdr:from>
    <xdr:to>
      <xdr:col>14</xdr:col>
      <xdr:colOff>317981</xdr:colOff>
      <xdr:row>60</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54</xdr:row>
      <xdr:rowOff>9525</xdr:rowOff>
    </xdr:from>
    <xdr:to>
      <xdr:col>10</xdr:col>
      <xdr:colOff>42334</xdr:colOff>
      <xdr:row>57</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1317625</xdr:colOff>
      <xdr:row>0</xdr:row>
      <xdr:rowOff>142875</xdr:rowOff>
    </xdr:from>
    <xdr:to>
      <xdr:col>31</xdr:col>
      <xdr:colOff>176071</xdr:colOff>
      <xdr:row>1</xdr:row>
      <xdr:rowOff>254000</xdr:rowOff>
    </xdr:to>
    <xdr:pic>
      <xdr:nvPicPr>
        <xdr:cNvPr id="5" name="4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9125" y="142875"/>
          <a:ext cx="3271696" cy="650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63" t="s">
        <v>96</v>
      </c>
      <c r="B2" s="263"/>
      <c r="C2" s="263"/>
      <c r="D2" s="263"/>
      <c r="E2" s="263"/>
      <c r="F2" s="263"/>
      <c r="G2" s="263"/>
      <c r="H2" s="263"/>
      <c r="I2" s="263"/>
      <c r="J2" s="263"/>
      <c r="K2" s="263"/>
      <c r="L2" s="263"/>
      <c r="M2" s="263"/>
      <c r="N2" s="263"/>
      <c r="O2" s="263"/>
      <c r="P2" s="263"/>
      <c r="Q2" s="263"/>
      <c r="R2" s="263"/>
      <c r="S2" s="263"/>
      <c r="T2" s="263"/>
      <c r="U2" s="263"/>
      <c r="V2" s="263"/>
    </row>
    <row r="3" spans="1:24" s="9" customFormat="1" x14ac:dyDescent="0.2">
      <c r="R3" s="20"/>
    </row>
    <row r="4" spans="1:24" s="9" customFormat="1" ht="20.25" customHeight="1" thickBot="1" x14ac:dyDescent="0.25">
      <c r="B4" s="19"/>
      <c r="C4" s="19"/>
      <c r="D4" s="249"/>
      <c r="E4" s="249"/>
      <c r="F4" s="249"/>
      <c r="G4" s="249"/>
      <c r="H4" s="249"/>
      <c r="I4" s="249"/>
      <c r="J4" s="249"/>
      <c r="K4" s="249"/>
      <c r="L4" s="21"/>
      <c r="M4" s="21"/>
      <c r="N4" s="21"/>
      <c r="O4" s="257"/>
      <c r="P4" s="257"/>
      <c r="Q4" s="1"/>
      <c r="R4" s="12"/>
      <c r="S4" s="2"/>
      <c r="T4" s="2"/>
      <c r="U4" s="2"/>
      <c r="V4" s="2"/>
      <c r="W4" s="2"/>
      <c r="X4" s="24"/>
    </row>
    <row r="5" spans="1:24" s="9" customFormat="1" ht="17.25" customHeight="1" x14ac:dyDescent="0.2">
      <c r="B5" s="260" t="s">
        <v>193</v>
      </c>
      <c r="C5" s="261"/>
      <c r="D5" s="261"/>
      <c r="E5" s="261"/>
      <c r="F5" s="261"/>
      <c r="G5" s="262"/>
      <c r="H5" s="15"/>
      <c r="I5" s="15"/>
      <c r="J5" s="15"/>
      <c r="K5" s="18"/>
      <c r="M5" s="250" t="s">
        <v>39</v>
      </c>
      <c r="N5" s="251"/>
      <c r="O5" s="251"/>
      <c r="P5" s="251"/>
      <c r="Q5" s="251"/>
      <c r="R5" s="251"/>
      <c r="S5" s="251"/>
      <c r="T5" s="251"/>
      <c r="U5" s="251"/>
      <c r="V5" s="252"/>
      <c r="X5" s="1"/>
    </row>
    <row r="6" spans="1:24" s="9" customFormat="1" ht="35.25" customHeight="1" x14ac:dyDescent="0.2">
      <c r="B6" s="258" t="s">
        <v>87</v>
      </c>
      <c r="C6" s="258"/>
      <c r="D6" s="258"/>
      <c r="E6" s="258"/>
      <c r="F6" s="48" t="s">
        <v>199</v>
      </c>
      <c r="G6" s="48" t="s">
        <v>200</v>
      </c>
      <c r="H6" s="45"/>
      <c r="I6" s="46"/>
      <c r="J6" s="46"/>
      <c r="M6" s="253" t="s">
        <v>40</v>
      </c>
      <c r="N6" s="254"/>
      <c r="O6" s="254"/>
      <c r="P6" s="255" t="s">
        <v>41</v>
      </c>
      <c r="Q6" s="255"/>
      <c r="R6" s="255"/>
      <c r="S6" s="255"/>
      <c r="T6" s="255"/>
      <c r="U6" s="255"/>
      <c r="V6" s="256"/>
      <c r="X6" s="1"/>
    </row>
    <row r="7" spans="1:24" s="9" customFormat="1" ht="23.25" customHeight="1" x14ac:dyDescent="0.2">
      <c r="B7" s="259" t="s">
        <v>197</v>
      </c>
      <c r="C7" s="259"/>
      <c r="D7" s="259"/>
      <c r="E7" s="259"/>
      <c r="F7" s="44">
        <v>20</v>
      </c>
      <c r="G7" s="44">
        <v>0</v>
      </c>
      <c r="H7" s="47"/>
      <c r="I7" s="46"/>
      <c r="J7" s="46"/>
      <c r="M7" s="253"/>
      <c r="N7" s="254"/>
      <c r="O7" s="254"/>
      <c r="P7" s="255" t="s">
        <v>42</v>
      </c>
      <c r="Q7" s="255"/>
      <c r="R7" s="255"/>
      <c r="S7" s="255"/>
      <c r="T7" s="255" t="s">
        <v>43</v>
      </c>
      <c r="U7" s="255"/>
      <c r="V7" s="256"/>
      <c r="X7" s="3"/>
    </row>
    <row r="8" spans="1:24" s="9" customFormat="1" ht="23.25" customHeight="1" x14ac:dyDescent="0.2">
      <c r="B8" s="259" t="s">
        <v>196</v>
      </c>
      <c r="C8" s="259"/>
      <c r="D8" s="259"/>
      <c r="E8" s="259"/>
      <c r="F8" s="44" t="s">
        <v>201</v>
      </c>
      <c r="G8" s="44" t="s">
        <v>202</v>
      </c>
      <c r="H8" s="47"/>
      <c r="I8" s="46"/>
      <c r="J8" s="46"/>
      <c r="M8" s="30">
        <v>0</v>
      </c>
      <c r="N8" s="35">
        <v>59</v>
      </c>
      <c r="O8" s="31"/>
      <c r="P8" s="278">
        <v>0</v>
      </c>
      <c r="Q8" s="278"/>
      <c r="R8" s="278"/>
      <c r="S8" s="278"/>
      <c r="T8" s="278">
        <v>0</v>
      </c>
      <c r="U8" s="278"/>
      <c r="V8" s="283"/>
      <c r="X8" s="3"/>
    </row>
    <row r="9" spans="1:24" s="9" customFormat="1" ht="23.25" customHeight="1" x14ac:dyDescent="0.2">
      <c r="B9" s="259" t="s">
        <v>195</v>
      </c>
      <c r="C9" s="259"/>
      <c r="D9" s="259"/>
      <c r="E9" s="259"/>
      <c r="F9" s="44">
        <v>15</v>
      </c>
      <c r="G9" s="44">
        <v>0</v>
      </c>
      <c r="H9" s="47"/>
      <c r="I9" s="46"/>
      <c r="J9" s="46"/>
      <c r="M9" s="30">
        <v>60</v>
      </c>
      <c r="N9" s="35">
        <v>75</v>
      </c>
      <c r="O9" s="31"/>
      <c r="P9" s="278">
        <v>1</v>
      </c>
      <c r="Q9" s="278"/>
      <c r="R9" s="278"/>
      <c r="S9" s="278"/>
      <c r="T9" s="278">
        <v>0</v>
      </c>
      <c r="U9" s="278"/>
      <c r="V9" s="283"/>
    </row>
    <row r="10" spans="1:24" s="9" customFormat="1" ht="25.5" customHeight="1" thickBot="1" x14ac:dyDescent="0.25">
      <c r="B10" s="259" t="s">
        <v>194</v>
      </c>
      <c r="C10" s="259"/>
      <c r="D10" s="259"/>
      <c r="E10" s="259"/>
      <c r="F10" s="44">
        <v>30</v>
      </c>
      <c r="G10" s="44">
        <v>0</v>
      </c>
      <c r="H10" s="47"/>
      <c r="I10" s="46"/>
      <c r="J10" s="46"/>
      <c r="M10" s="32">
        <v>76</v>
      </c>
      <c r="N10" s="34">
        <v>100</v>
      </c>
      <c r="O10" s="33"/>
      <c r="P10" s="277">
        <v>2</v>
      </c>
      <c r="Q10" s="277"/>
      <c r="R10" s="277"/>
      <c r="S10" s="277"/>
      <c r="T10" s="277">
        <v>1</v>
      </c>
      <c r="U10" s="277"/>
      <c r="V10" s="279"/>
    </row>
    <row r="11" spans="1:24" s="9" customFormat="1" ht="25.5" customHeight="1" x14ac:dyDescent="0.2">
      <c r="B11" s="259" t="s">
        <v>198</v>
      </c>
      <c r="C11" s="259"/>
      <c r="D11" s="259"/>
      <c r="E11" s="259"/>
      <c r="F11" s="49">
        <v>20</v>
      </c>
      <c r="G11" s="49">
        <v>0</v>
      </c>
      <c r="H11" s="43"/>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74"/>
      <c r="C13" s="274"/>
      <c r="D13" s="274"/>
      <c r="E13" s="274"/>
      <c r="F13" s="274"/>
      <c r="G13" s="284"/>
      <c r="H13" s="284"/>
      <c r="I13" s="284"/>
      <c r="J13" s="284"/>
      <c r="K13" s="284"/>
      <c r="L13" s="284"/>
      <c r="M13" s="284"/>
      <c r="N13" s="284"/>
      <c r="O13" s="284"/>
      <c r="P13" s="284"/>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74"/>
      <c r="C15" s="274"/>
      <c r="D15" s="274"/>
      <c r="E15" s="274"/>
      <c r="F15" s="274"/>
      <c r="G15" s="282"/>
      <c r="H15" s="282"/>
      <c r="I15" s="282"/>
      <c r="J15" s="282"/>
      <c r="K15" s="282"/>
      <c r="L15" s="282"/>
      <c r="M15" s="282"/>
      <c r="N15" s="282"/>
      <c r="O15" s="282"/>
      <c r="P15" s="282"/>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80" t="s">
        <v>54</v>
      </c>
      <c r="D18" s="271" t="s">
        <v>1</v>
      </c>
      <c r="E18" s="272"/>
      <c r="F18" s="272"/>
      <c r="G18" s="272"/>
      <c r="H18" s="272"/>
      <c r="I18" s="272"/>
      <c r="J18" s="272"/>
      <c r="K18" s="272"/>
      <c r="L18" s="272"/>
      <c r="M18" s="272"/>
      <c r="N18" s="272"/>
      <c r="O18" s="272"/>
      <c r="P18" s="273"/>
      <c r="Q18" s="17"/>
      <c r="R18" s="20"/>
    </row>
    <row r="19" spans="2:18" s="9" customFormat="1" ht="39" customHeight="1" x14ac:dyDescent="0.2">
      <c r="B19" s="25"/>
      <c r="C19" s="281"/>
      <c r="D19" s="275" t="s">
        <v>86</v>
      </c>
      <c r="E19" s="275"/>
      <c r="F19" s="275"/>
      <c r="G19" s="275"/>
      <c r="H19" s="275"/>
      <c r="I19" s="275"/>
      <c r="J19" s="275"/>
      <c r="K19" s="275"/>
      <c r="L19" s="275"/>
      <c r="M19" s="275"/>
      <c r="N19" s="275"/>
      <c r="O19" s="275"/>
      <c r="P19" s="276"/>
      <c r="Q19" s="17"/>
      <c r="R19" s="20"/>
    </row>
    <row r="20" spans="2:18" s="9" customFormat="1" ht="39" customHeight="1" x14ac:dyDescent="0.2">
      <c r="B20" s="266"/>
      <c r="C20" s="26" t="s">
        <v>2</v>
      </c>
      <c r="D20" s="267" t="s">
        <v>3</v>
      </c>
      <c r="E20" s="267"/>
      <c r="F20" s="267"/>
      <c r="G20" s="267"/>
      <c r="H20" s="267"/>
      <c r="I20" s="267"/>
      <c r="J20" s="267"/>
      <c r="K20" s="267"/>
      <c r="L20" s="267"/>
      <c r="M20" s="267"/>
      <c r="N20" s="267"/>
      <c r="O20" s="267"/>
      <c r="P20" s="268"/>
      <c r="Q20" s="17"/>
      <c r="R20" s="20"/>
    </row>
    <row r="21" spans="2:18" s="9" customFormat="1" ht="18.75" customHeight="1" x14ac:dyDescent="0.2">
      <c r="B21" s="266"/>
      <c r="C21" s="26" t="s">
        <v>4</v>
      </c>
      <c r="D21" s="264" t="s">
        <v>5</v>
      </c>
      <c r="E21" s="264"/>
      <c r="F21" s="264"/>
      <c r="G21" s="264"/>
      <c r="H21" s="264"/>
      <c r="I21" s="264"/>
      <c r="J21" s="264"/>
      <c r="K21" s="264"/>
      <c r="L21" s="264"/>
      <c r="M21" s="264"/>
      <c r="N21" s="264"/>
      <c r="O21" s="264"/>
      <c r="P21" s="265"/>
      <c r="Q21" s="17"/>
      <c r="R21" s="20"/>
    </row>
    <row r="22" spans="2:18" s="9" customFormat="1" ht="39" customHeight="1" x14ac:dyDescent="0.2">
      <c r="B22" s="266"/>
      <c r="C22" s="26" t="s">
        <v>6</v>
      </c>
      <c r="D22" s="264" t="s">
        <v>7</v>
      </c>
      <c r="E22" s="264"/>
      <c r="F22" s="264"/>
      <c r="G22" s="264"/>
      <c r="H22" s="264"/>
      <c r="I22" s="264"/>
      <c r="J22" s="264"/>
      <c r="K22" s="264"/>
      <c r="L22" s="264"/>
      <c r="M22" s="264"/>
      <c r="N22" s="264"/>
      <c r="O22" s="264"/>
      <c r="P22" s="265"/>
      <c r="Q22" s="17"/>
      <c r="R22" s="20"/>
    </row>
    <row r="23" spans="2:18" s="9" customFormat="1" ht="27" customHeight="1" x14ac:dyDescent="0.2">
      <c r="B23" s="266"/>
      <c r="C23" s="26" t="s">
        <v>8</v>
      </c>
      <c r="D23" s="264" t="s">
        <v>9</v>
      </c>
      <c r="E23" s="264"/>
      <c r="F23" s="264"/>
      <c r="G23" s="264"/>
      <c r="H23" s="264"/>
      <c r="I23" s="264"/>
      <c r="J23" s="264"/>
      <c r="K23" s="264"/>
      <c r="L23" s="264"/>
      <c r="M23" s="264"/>
      <c r="N23" s="264"/>
      <c r="O23" s="264"/>
      <c r="P23" s="265"/>
      <c r="Q23" s="17"/>
      <c r="R23" s="20"/>
    </row>
    <row r="24" spans="2:18" s="9" customFormat="1" ht="28.5" customHeight="1" x14ac:dyDescent="0.2">
      <c r="B24" s="266"/>
      <c r="C24" s="26" t="s">
        <v>10</v>
      </c>
      <c r="D24" s="264" t="s">
        <v>11</v>
      </c>
      <c r="E24" s="264"/>
      <c r="F24" s="264"/>
      <c r="G24" s="264"/>
      <c r="H24" s="264"/>
      <c r="I24" s="264"/>
      <c r="J24" s="264"/>
      <c r="K24" s="264"/>
      <c r="L24" s="264"/>
      <c r="M24" s="264"/>
      <c r="N24" s="264"/>
      <c r="O24" s="264"/>
      <c r="P24" s="265"/>
      <c r="R24" s="20"/>
    </row>
    <row r="25" spans="2:18" ht="23.25" customHeight="1" thickBot="1" x14ac:dyDescent="0.25">
      <c r="B25" s="266"/>
      <c r="C25" s="27" t="s">
        <v>12</v>
      </c>
      <c r="D25" s="269" t="s">
        <v>13</v>
      </c>
      <c r="E25" s="269"/>
      <c r="F25" s="269"/>
      <c r="G25" s="269"/>
      <c r="H25" s="269"/>
      <c r="I25" s="269"/>
      <c r="J25" s="269"/>
      <c r="K25" s="269"/>
      <c r="L25" s="269"/>
      <c r="M25" s="269"/>
      <c r="N25" s="269"/>
      <c r="O25" s="269"/>
      <c r="P25" s="270"/>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68</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BT531"/>
  <sheetViews>
    <sheetView showGridLines="0" tabSelected="1" view="pageBreakPreview" zoomScale="60" zoomScaleNormal="70" workbookViewId="0">
      <pane xSplit="4" ySplit="5" topLeftCell="E6" activePane="bottomRight" state="frozen"/>
      <selection pane="topRight" activeCell="E1" sqref="E1"/>
      <selection pane="bottomLeft" activeCell="A8" sqref="A8"/>
      <selection pane="bottomRight" activeCell="AK6" sqref="AK6"/>
    </sheetView>
  </sheetViews>
  <sheetFormatPr baseColWidth="10" defaultRowHeight="12.75" x14ac:dyDescent="0.25"/>
  <cols>
    <col min="1" max="1" width="8.5703125" style="140" customWidth="1"/>
    <col min="2" max="2" width="26.85546875" style="140" hidden="1" customWidth="1"/>
    <col min="3" max="3" width="6.140625" style="140" hidden="1" customWidth="1"/>
    <col min="4" max="4" width="42.85546875" style="140" hidden="1" customWidth="1"/>
    <col min="5" max="5" width="23.85546875" style="140" customWidth="1"/>
    <col min="6" max="6" width="34.7109375" style="140" hidden="1" customWidth="1"/>
    <col min="7" max="7" width="16.85546875" style="140" hidden="1" customWidth="1"/>
    <col min="8" max="8" width="15.28515625" style="140" hidden="1" customWidth="1"/>
    <col min="9" max="9" width="11.42578125" style="140" hidden="1" customWidth="1"/>
    <col min="10" max="10" width="14.28515625" style="140" hidden="1" customWidth="1"/>
    <col min="11" max="11" width="9.7109375" style="140" hidden="1" customWidth="1"/>
    <col min="12" max="12" width="25" style="140" hidden="1" customWidth="1"/>
    <col min="13" max="13" width="11.5703125" style="140" hidden="1" customWidth="1"/>
    <col min="14" max="18" width="5.140625" style="140" hidden="1" customWidth="1"/>
    <col min="19" max="19" width="12.28515625" style="140" hidden="1" customWidth="1"/>
    <col min="20" max="20" width="5.7109375" style="140" hidden="1" customWidth="1"/>
    <col min="21" max="21" width="4.5703125" style="140" hidden="1" customWidth="1"/>
    <col min="22" max="22" width="4.85546875" style="140" hidden="1" customWidth="1"/>
    <col min="23" max="23" width="10.42578125" style="140" hidden="1" customWidth="1"/>
    <col min="24" max="24" width="9.5703125" style="140" hidden="1" customWidth="1"/>
    <col min="25" max="25" width="6.5703125" style="140" hidden="1" customWidth="1"/>
    <col min="26" max="26" width="12.7109375" style="140" customWidth="1"/>
    <col min="27" max="27" width="5.140625" style="140" hidden="1" customWidth="1"/>
    <col min="28" max="28" width="3.5703125" style="140" hidden="1" customWidth="1"/>
    <col min="29" max="29" width="4.5703125" style="140" hidden="1" customWidth="1"/>
    <col min="30" max="30" width="29.85546875" style="140" customWidth="1"/>
    <col min="31" max="31" width="9.85546875" style="140" hidden="1" customWidth="1"/>
    <col min="32" max="32" width="12.85546875" style="140" customWidth="1"/>
    <col min="33" max="33" width="23.5703125" style="140" customWidth="1"/>
    <col min="34" max="34" width="16" style="140" hidden="1" customWidth="1"/>
    <col min="35" max="35" width="17.7109375" style="140" customWidth="1"/>
    <col min="36" max="36" width="22.7109375" style="140" customWidth="1"/>
    <col min="37" max="37" width="54.5703125" style="151" customWidth="1"/>
    <col min="38" max="38" width="15" style="157" customWidth="1"/>
    <col min="39" max="39" width="44.85546875" style="151" customWidth="1"/>
    <col min="40" max="40" width="36" style="140" customWidth="1"/>
    <col min="41" max="255" width="11.42578125" style="140"/>
    <col min="256" max="256" width="2.7109375" style="140" customWidth="1"/>
    <col min="257" max="257" width="0" style="140" hidden="1" customWidth="1"/>
    <col min="258" max="258" width="36.42578125" style="140" customWidth="1"/>
    <col min="259" max="259" width="32.42578125" style="140" customWidth="1"/>
    <col min="260" max="260" width="32.28515625" style="140" customWidth="1"/>
    <col min="261" max="261" width="26.5703125" style="140" customWidth="1"/>
    <col min="262" max="262" width="20" style="140" customWidth="1"/>
    <col min="263" max="263" width="10.140625" style="140" customWidth="1"/>
    <col min="264" max="264" width="10.28515625" style="140" customWidth="1"/>
    <col min="265" max="265" width="14.28515625" style="140" customWidth="1"/>
    <col min="266" max="266" width="9.7109375" style="140" customWidth="1"/>
    <col min="267" max="267" width="25" style="140" customWidth="1"/>
    <col min="268" max="268" width="11.5703125" style="140" customWidth="1"/>
    <col min="269" max="272" width="5.140625" style="140" customWidth="1"/>
    <col min="273" max="273" width="8.42578125" style="140" customWidth="1"/>
    <col min="274" max="275" width="0" style="140" hidden="1" customWidth="1"/>
    <col min="276" max="276" width="10.28515625" style="140" customWidth="1"/>
    <col min="277" max="277" width="9.5703125" style="140" customWidth="1"/>
    <col min="278" max="278" width="0" style="140" hidden="1" customWidth="1"/>
    <col min="279" max="279" width="9" style="140" customWidth="1"/>
    <col min="280" max="280" width="5.140625" style="140" customWidth="1"/>
    <col min="281" max="281" width="3.5703125" style="140" customWidth="1"/>
    <col min="282" max="282" width="4" style="140" customWidth="1"/>
    <col min="283" max="283" width="29.28515625" style="140" customWidth="1"/>
    <col min="284" max="284" width="4.7109375" style="140" customWidth="1"/>
    <col min="285" max="285" width="4.85546875" style="140" customWidth="1"/>
    <col min="286" max="287" width="14.140625" style="140" customWidth="1"/>
    <col min="288" max="288" width="17.7109375" style="140" customWidth="1"/>
    <col min="289" max="289" width="10" style="140" customWidth="1"/>
    <col min="290" max="290" width="10.42578125" style="140" customWidth="1"/>
    <col min="291" max="291" width="26.7109375" style="140" customWidth="1"/>
    <col min="292" max="292" width="11.42578125" style="140"/>
    <col min="293" max="293" width="11.28515625" style="140" customWidth="1"/>
    <col min="294" max="294" width="0" style="140" hidden="1" customWidth="1"/>
    <col min="295" max="511" width="11.42578125" style="140"/>
    <col min="512" max="512" width="2.7109375" style="140" customWidth="1"/>
    <col min="513" max="513" width="0" style="140" hidden="1" customWidth="1"/>
    <col min="514" max="514" width="36.42578125" style="140" customWidth="1"/>
    <col min="515" max="515" width="32.42578125" style="140" customWidth="1"/>
    <col min="516" max="516" width="32.28515625" style="140" customWidth="1"/>
    <col min="517" max="517" width="26.5703125" style="140" customWidth="1"/>
    <col min="518" max="518" width="20" style="140" customWidth="1"/>
    <col min="519" max="519" width="10.140625" style="140" customWidth="1"/>
    <col min="520" max="520" width="10.28515625" style="140" customWidth="1"/>
    <col min="521" max="521" width="14.28515625" style="140" customWidth="1"/>
    <col min="522" max="522" width="9.7109375" style="140" customWidth="1"/>
    <col min="523" max="523" width="25" style="140" customWidth="1"/>
    <col min="524" max="524" width="11.5703125" style="140" customWidth="1"/>
    <col min="525" max="528" width="5.140625" style="140" customWidth="1"/>
    <col min="529" max="529" width="8.42578125" style="140" customWidth="1"/>
    <col min="530" max="531" width="0" style="140" hidden="1" customWidth="1"/>
    <col min="532" max="532" width="10.28515625" style="140" customWidth="1"/>
    <col min="533" max="533" width="9.5703125" style="140" customWidth="1"/>
    <col min="534" max="534" width="0" style="140" hidden="1" customWidth="1"/>
    <col min="535" max="535" width="9" style="140" customWidth="1"/>
    <col min="536" max="536" width="5.140625" style="140" customWidth="1"/>
    <col min="537" max="537" width="3.5703125" style="140" customWidth="1"/>
    <col min="538" max="538" width="4" style="140" customWidth="1"/>
    <col min="539" max="539" width="29.28515625" style="140" customWidth="1"/>
    <col min="540" max="540" width="4.7109375" style="140" customWidth="1"/>
    <col min="541" max="541" width="4.85546875" style="140" customWidth="1"/>
    <col min="542" max="543" width="14.140625" style="140" customWidth="1"/>
    <col min="544" max="544" width="17.7109375" style="140" customWidth="1"/>
    <col min="545" max="545" width="10" style="140" customWidth="1"/>
    <col min="546" max="546" width="10.42578125" style="140" customWidth="1"/>
    <col min="547" max="547" width="26.7109375" style="140" customWidth="1"/>
    <col min="548" max="548" width="11.42578125" style="140"/>
    <col min="549" max="549" width="11.28515625" style="140" customWidth="1"/>
    <col min="550" max="550" width="0" style="140" hidden="1" customWidth="1"/>
    <col min="551" max="767" width="11.42578125" style="140"/>
    <col min="768" max="768" width="2.7109375" style="140" customWidth="1"/>
    <col min="769" max="769" width="0" style="140" hidden="1" customWidth="1"/>
    <col min="770" max="770" width="36.42578125" style="140" customWidth="1"/>
    <col min="771" max="771" width="32.42578125" style="140" customWidth="1"/>
    <col min="772" max="772" width="32.28515625" style="140" customWidth="1"/>
    <col min="773" max="773" width="26.5703125" style="140" customWidth="1"/>
    <col min="774" max="774" width="20" style="140" customWidth="1"/>
    <col min="775" max="775" width="10.140625" style="140" customWidth="1"/>
    <col min="776" max="776" width="10.28515625" style="140" customWidth="1"/>
    <col min="777" max="777" width="14.28515625" style="140" customWidth="1"/>
    <col min="778" max="778" width="9.7109375" style="140" customWidth="1"/>
    <col min="779" max="779" width="25" style="140" customWidth="1"/>
    <col min="780" max="780" width="11.5703125" style="140" customWidth="1"/>
    <col min="781" max="784" width="5.140625" style="140" customWidth="1"/>
    <col min="785" max="785" width="8.42578125" style="140" customWidth="1"/>
    <col min="786" max="787" width="0" style="140" hidden="1" customWidth="1"/>
    <col min="788" max="788" width="10.28515625" style="140" customWidth="1"/>
    <col min="789" max="789" width="9.5703125" style="140" customWidth="1"/>
    <col min="790" max="790" width="0" style="140" hidden="1" customWidth="1"/>
    <col min="791" max="791" width="9" style="140" customWidth="1"/>
    <col min="792" max="792" width="5.140625" style="140" customWidth="1"/>
    <col min="793" max="793" width="3.5703125" style="140" customWidth="1"/>
    <col min="794" max="794" width="4" style="140" customWidth="1"/>
    <col min="795" max="795" width="29.28515625" style="140" customWidth="1"/>
    <col min="796" max="796" width="4.7109375" style="140" customWidth="1"/>
    <col min="797" max="797" width="4.85546875" style="140" customWidth="1"/>
    <col min="798" max="799" width="14.140625" style="140" customWidth="1"/>
    <col min="800" max="800" width="17.7109375" style="140" customWidth="1"/>
    <col min="801" max="801" width="10" style="140" customWidth="1"/>
    <col min="802" max="802" width="10.42578125" style="140" customWidth="1"/>
    <col min="803" max="803" width="26.7109375" style="140" customWidth="1"/>
    <col min="804" max="804" width="11.42578125" style="140"/>
    <col min="805" max="805" width="11.28515625" style="140" customWidth="1"/>
    <col min="806" max="806" width="0" style="140" hidden="1" customWidth="1"/>
    <col min="807" max="1023" width="11.42578125" style="140"/>
    <col min="1024" max="1024" width="2.7109375" style="140" customWidth="1"/>
    <col min="1025" max="1025" width="0" style="140" hidden="1" customWidth="1"/>
    <col min="1026" max="1026" width="36.42578125" style="140" customWidth="1"/>
    <col min="1027" max="1027" width="32.42578125" style="140" customWidth="1"/>
    <col min="1028" max="1028" width="32.28515625" style="140" customWidth="1"/>
    <col min="1029" max="1029" width="26.5703125" style="140" customWidth="1"/>
    <col min="1030" max="1030" width="20" style="140" customWidth="1"/>
    <col min="1031" max="1031" width="10.140625" style="140" customWidth="1"/>
    <col min="1032" max="1032" width="10.28515625" style="140" customWidth="1"/>
    <col min="1033" max="1033" width="14.28515625" style="140" customWidth="1"/>
    <col min="1034" max="1034" width="9.7109375" style="140" customWidth="1"/>
    <col min="1035" max="1035" width="25" style="140" customWidth="1"/>
    <col min="1036" max="1036" width="11.5703125" style="140" customWidth="1"/>
    <col min="1037" max="1040" width="5.140625" style="140" customWidth="1"/>
    <col min="1041" max="1041" width="8.42578125" style="140" customWidth="1"/>
    <col min="1042" max="1043" width="0" style="140" hidden="1" customWidth="1"/>
    <col min="1044" max="1044" width="10.28515625" style="140" customWidth="1"/>
    <col min="1045" max="1045" width="9.5703125" style="140" customWidth="1"/>
    <col min="1046" max="1046" width="0" style="140" hidden="1" customWidth="1"/>
    <col min="1047" max="1047" width="9" style="140" customWidth="1"/>
    <col min="1048" max="1048" width="5.140625" style="140" customWidth="1"/>
    <col min="1049" max="1049" width="3.5703125" style="140" customWidth="1"/>
    <col min="1050" max="1050" width="4" style="140" customWidth="1"/>
    <col min="1051" max="1051" width="29.28515625" style="140" customWidth="1"/>
    <col min="1052" max="1052" width="4.7109375" style="140" customWidth="1"/>
    <col min="1053" max="1053" width="4.85546875" style="140" customWidth="1"/>
    <col min="1054" max="1055" width="14.140625" style="140" customWidth="1"/>
    <col min="1056" max="1056" width="17.7109375" style="140" customWidth="1"/>
    <col min="1057" max="1057" width="10" style="140" customWidth="1"/>
    <col min="1058" max="1058" width="10.42578125" style="140" customWidth="1"/>
    <col min="1059" max="1059" width="26.7109375" style="140" customWidth="1"/>
    <col min="1060" max="1060" width="11.42578125" style="140"/>
    <col min="1061" max="1061" width="11.28515625" style="140" customWidth="1"/>
    <col min="1062" max="1062" width="0" style="140" hidden="1" customWidth="1"/>
    <col min="1063" max="1279" width="11.42578125" style="140"/>
    <col min="1280" max="1280" width="2.7109375" style="140" customWidth="1"/>
    <col min="1281" max="1281" width="0" style="140" hidden="1" customWidth="1"/>
    <col min="1282" max="1282" width="36.42578125" style="140" customWidth="1"/>
    <col min="1283" max="1283" width="32.42578125" style="140" customWidth="1"/>
    <col min="1284" max="1284" width="32.28515625" style="140" customWidth="1"/>
    <col min="1285" max="1285" width="26.5703125" style="140" customWidth="1"/>
    <col min="1286" max="1286" width="20" style="140" customWidth="1"/>
    <col min="1287" max="1287" width="10.140625" style="140" customWidth="1"/>
    <col min="1288" max="1288" width="10.28515625" style="140" customWidth="1"/>
    <col min="1289" max="1289" width="14.28515625" style="140" customWidth="1"/>
    <col min="1290" max="1290" width="9.7109375" style="140" customWidth="1"/>
    <col min="1291" max="1291" width="25" style="140" customWidth="1"/>
    <col min="1292" max="1292" width="11.5703125" style="140" customWidth="1"/>
    <col min="1293" max="1296" width="5.140625" style="140" customWidth="1"/>
    <col min="1297" max="1297" width="8.42578125" style="140" customWidth="1"/>
    <col min="1298" max="1299" width="0" style="140" hidden="1" customWidth="1"/>
    <col min="1300" max="1300" width="10.28515625" style="140" customWidth="1"/>
    <col min="1301" max="1301" width="9.5703125" style="140" customWidth="1"/>
    <col min="1302" max="1302" width="0" style="140" hidden="1" customWidth="1"/>
    <col min="1303" max="1303" width="9" style="140" customWidth="1"/>
    <col min="1304" max="1304" width="5.140625" style="140" customWidth="1"/>
    <col min="1305" max="1305" width="3.5703125" style="140" customWidth="1"/>
    <col min="1306" max="1306" width="4" style="140" customWidth="1"/>
    <col min="1307" max="1307" width="29.28515625" style="140" customWidth="1"/>
    <col min="1308" max="1308" width="4.7109375" style="140" customWidth="1"/>
    <col min="1309" max="1309" width="4.85546875" style="140" customWidth="1"/>
    <col min="1310" max="1311" width="14.140625" style="140" customWidth="1"/>
    <col min="1312" max="1312" width="17.7109375" style="140" customWidth="1"/>
    <col min="1313" max="1313" width="10" style="140" customWidth="1"/>
    <col min="1314" max="1314" width="10.42578125" style="140" customWidth="1"/>
    <col min="1315" max="1315" width="26.7109375" style="140" customWidth="1"/>
    <col min="1316" max="1316" width="11.42578125" style="140"/>
    <col min="1317" max="1317" width="11.28515625" style="140" customWidth="1"/>
    <col min="1318" max="1318" width="0" style="140" hidden="1" customWidth="1"/>
    <col min="1319" max="1535" width="11.42578125" style="140"/>
    <col min="1536" max="1536" width="2.7109375" style="140" customWidth="1"/>
    <col min="1537" max="1537" width="0" style="140" hidden="1" customWidth="1"/>
    <col min="1538" max="1538" width="36.42578125" style="140" customWidth="1"/>
    <col min="1539" max="1539" width="32.42578125" style="140" customWidth="1"/>
    <col min="1540" max="1540" width="32.28515625" style="140" customWidth="1"/>
    <col min="1541" max="1541" width="26.5703125" style="140" customWidth="1"/>
    <col min="1542" max="1542" width="20" style="140" customWidth="1"/>
    <col min="1543" max="1543" width="10.140625" style="140" customWidth="1"/>
    <col min="1544" max="1544" width="10.28515625" style="140" customWidth="1"/>
    <col min="1545" max="1545" width="14.28515625" style="140" customWidth="1"/>
    <col min="1546" max="1546" width="9.7109375" style="140" customWidth="1"/>
    <col min="1547" max="1547" width="25" style="140" customWidth="1"/>
    <col min="1548" max="1548" width="11.5703125" style="140" customWidth="1"/>
    <col min="1549" max="1552" width="5.140625" style="140" customWidth="1"/>
    <col min="1553" max="1553" width="8.42578125" style="140" customWidth="1"/>
    <col min="1554" max="1555" width="0" style="140" hidden="1" customWidth="1"/>
    <col min="1556" max="1556" width="10.28515625" style="140" customWidth="1"/>
    <col min="1557" max="1557" width="9.5703125" style="140" customWidth="1"/>
    <col min="1558" max="1558" width="0" style="140" hidden="1" customWidth="1"/>
    <col min="1559" max="1559" width="9" style="140" customWidth="1"/>
    <col min="1560" max="1560" width="5.140625" style="140" customWidth="1"/>
    <col min="1561" max="1561" width="3.5703125" style="140" customWidth="1"/>
    <col min="1562" max="1562" width="4" style="140" customWidth="1"/>
    <col min="1563" max="1563" width="29.28515625" style="140" customWidth="1"/>
    <col min="1564" max="1564" width="4.7109375" style="140" customWidth="1"/>
    <col min="1565" max="1565" width="4.85546875" style="140" customWidth="1"/>
    <col min="1566" max="1567" width="14.140625" style="140" customWidth="1"/>
    <col min="1568" max="1568" width="17.7109375" style="140" customWidth="1"/>
    <col min="1569" max="1569" width="10" style="140" customWidth="1"/>
    <col min="1570" max="1570" width="10.42578125" style="140" customWidth="1"/>
    <col min="1571" max="1571" width="26.7109375" style="140" customWidth="1"/>
    <col min="1572" max="1572" width="11.42578125" style="140"/>
    <col min="1573" max="1573" width="11.28515625" style="140" customWidth="1"/>
    <col min="1574" max="1574" width="0" style="140" hidden="1" customWidth="1"/>
    <col min="1575" max="1791" width="11.42578125" style="140"/>
    <col min="1792" max="1792" width="2.7109375" style="140" customWidth="1"/>
    <col min="1793" max="1793" width="0" style="140" hidden="1" customWidth="1"/>
    <col min="1794" max="1794" width="36.42578125" style="140" customWidth="1"/>
    <col min="1795" max="1795" width="32.42578125" style="140" customWidth="1"/>
    <col min="1796" max="1796" width="32.28515625" style="140" customWidth="1"/>
    <col min="1797" max="1797" width="26.5703125" style="140" customWidth="1"/>
    <col min="1798" max="1798" width="20" style="140" customWidth="1"/>
    <col min="1799" max="1799" width="10.140625" style="140" customWidth="1"/>
    <col min="1800" max="1800" width="10.28515625" style="140" customWidth="1"/>
    <col min="1801" max="1801" width="14.28515625" style="140" customWidth="1"/>
    <col min="1802" max="1802" width="9.7109375" style="140" customWidth="1"/>
    <col min="1803" max="1803" width="25" style="140" customWidth="1"/>
    <col min="1804" max="1804" width="11.5703125" style="140" customWidth="1"/>
    <col min="1805" max="1808" width="5.140625" style="140" customWidth="1"/>
    <col min="1809" max="1809" width="8.42578125" style="140" customWidth="1"/>
    <col min="1810" max="1811" width="0" style="140" hidden="1" customWidth="1"/>
    <col min="1812" max="1812" width="10.28515625" style="140" customWidth="1"/>
    <col min="1813" max="1813" width="9.5703125" style="140" customWidth="1"/>
    <col min="1814" max="1814" width="0" style="140" hidden="1" customWidth="1"/>
    <col min="1815" max="1815" width="9" style="140" customWidth="1"/>
    <col min="1816" max="1816" width="5.140625" style="140" customWidth="1"/>
    <col min="1817" max="1817" width="3.5703125" style="140" customWidth="1"/>
    <col min="1818" max="1818" width="4" style="140" customWidth="1"/>
    <col min="1819" max="1819" width="29.28515625" style="140" customWidth="1"/>
    <col min="1820" max="1820" width="4.7109375" style="140" customWidth="1"/>
    <col min="1821" max="1821" width="4.85546875" style="140" customWidth="1"/>
    <col min="1822" max="1823" width="14.140625" style="140" customWidth="1"/>
    <col min="1824" max="1824" width="17.7109375" style="140" customWidth="1"/>
    <col min="1825" max="1825" width="10" style="140" customWidth="1"/>
    <col min="1826" max="1826" width="10.42578125" style="140" customWidth="1"/>
    <col min="1827" max="1827" width="26.7109375" style="140" customWidth="1"/>
    <col min="1828" max="1828" width="11.42578125" style="140"/>
    <col min="1829" max="1829" width="11.28515625" style="140" customWidth="1"/>
    <col min="1830" max="1830" width="0" style="140" hidden="1" customWidth="1"/>
    <col min="1831" max="2047" width="11.42578125" style="140"/>
    <col min="2048" max="2048" width="2.7109375" style="140" customWidth="1"/>
    <col min="2049" max="2049" width="0" style="140" hidden="1" customWidth="1"/>
    <col min="2050" max="2050" width="36.42578125" style="140" customWidth="1"/>
    <col min="2051" max="2051" width="32.42578125" style="140" customWidth="1"/>
    <col min="2052" max="2052" width="32.28515625" style="140" customWidth="1"/>
    <col min="2053" max="2053" width="26.5703125" style="140" customWidth="1"/>
    <col min="2054" max="2054" width="20" style="140" customWidth="1"/>
    <col min="2055" max="2055" width="10.140625" style="140" customWidth="1"/>
    <col min="2056" max="2056" width="10.28515625" style="140" customWidth="1"/>
    <col min="2057" max="2057" width="14.28515625" style="140" customWidth="1"/>
    <col min="2058" max="2058" width="9.7109375" style="140" customWidth="1"/>
    <col min="2059" max="2059" width="25" style="140" customWidth="1"/>
    <col min="2060" max="2060" width="11.5703125" style="140" customWidth="1"/>
    <col min="2061" max="2064" width="5.140625" style="140" customWidth="1"/>
    <col min="2065" max="2065" width="8.42578125" style="140" customWidth="1"/>
    <col min="2066" max="2067" width="0" style="140" hidden="1" customWidth="1"/>
    <col min="2068" max="2068" width="10.28515625" style="140" customWidth="1"/>
    <col min="2069" max="2069" width="9.5703125" style="140" customWidth="1"/>
    <col min="2070" max="2070" width="0" style="140" hidden="1" customWidth="1"/>
    <col min="2071" max="2071" width="9" style="140" customWidth="1"/>
    <col min="2072" max="2072" width="5.140625" style="140" customWidth="1"/>
    <col min="2073" max="2073" width="3.5703125" style="140" customWidth="1"/>
    <col min="2074" max="2074" width="4" style="140" customWidth="1"/>
    <col min="2075" max="2075" width="29.28515625" style="140" customWidth="1"/>
    <col min="2076" max="2076" width="4.7109375" style="140" customWidth="1"/>
    <col min="2077" max="2077" width="4.85546875" style="140" customWidth="1"/>
    <col min="2078" max="2079" width="14.140625" style="140" customWidth="1"/>
    <col min="2080" max="2080" width="17.7109375" style="140" customWidth="1"/>
    <col min="2081" max="2081" width="10" style="140" customWidth="1"/>
    <col min="2082" max="2082" width="10.42578125" style="140" customWidth="1"/>
    <col min="2083" max="2083" width="26.7109375" style="140" customWidth="1"/>
    <col min="2084" max="2084" width="11.42578125" style="140"/>
    <col min="2085" max="2085" width="11.28515625" style="140" customWidth="1"/>
    <col min="2086" max="2086" width="0" style="140" hidden="1" customWidth="1"/>
    <col min="2087" max="2303" width="11.42578125" style="140"/>
    <col min="2304" max="2304" width="2.7109375" style="140" customWidth="1"/>
    <col min="2305" max="2305" width="0" style="140" hidden="1" customWidth="1"/>
    <col min="2306" max="2306" width="36.42578125" style="140" customWidth="1"/>
    <col min="2307" max="2307" width="32.42578125" style="140" customWidth="1"/>
    <col min="2308" max="2308" width="32.28515625" style="140" customWidth="1"/>
    <col min="2309" max="2309" width="26.5703125" style="140" customWidth="1"/>
    <col min="2310" max="2310" width="20" style="140" customWidth="1"/>
    <col min="2311" max="2311" width="10.140625" style="140" customWidth="1"/>
    <col min="2312" max="2312" width="10.28515625" style="140" customWidth="1"/>
    <col min="2313" max="2313" width="14.28515625" style="140" customWidth="1"/>
    <col min="2314" max="2314" width="9.7109375" style="140" customWidth="1"/>
    <col min="2315" max="2315" width="25" style="140" customWidth="1"/>
    <col min="2316" max="2316" width="11.5703125" style="140" customWidth="1"/>
    <col min="2317" max="2320" width="5.140625" style="140" customWidth="1"/>
    <col min="2321" max="2321" width="8.42578125" style="140" customWidth="1"/>
    <col min="2322" max="2323" width="0" style="140" hidden="1" customWidth="1"/>
    <col min="2324" max="2324" width="10.28515625" style="140" customWidth="1"/>
    <col min="2325" max="2325" width="9.5703125" style="140" customWidth="1"/>
    <col min="2326" max="2326" width="0" style="140" hidden="1" customWidth="1"/>
    <col min="2327" max="2327" width="9" style="140" customWidth="1"/>
    <col min="2328" max="2328" width="5.140625" style="140" customWidth="1"/>
    <col min="2329" max="2329" width="3.5703125" style="140" customWidth="1"/>
    <col min="2330" max="2330" width="4" style="140" customWidth="1"/>
    <col min="2331" max="2331" width="29.28515625" style="140" customWidth="1"/>
    <col min="2332" max="2332" width="4.7109375" style="140" customWidth="1"/>
    <col min="2333" max="2333" width="4.85546875" style="140" customWidth="1"/>
    <col min="2334" max="2335" width="14.140625" style="140" customWidth="1"/>
    <col min="2336" max="2336" width="17.7109375" style="140" customWidth="1"/>
    <col min="2337" max="2337" width="10" style="140" customWidth="1"/>
    <col min="2338" max="2338" width="10.42578125" style="140" customWidth="1"/>
    <col min="2339" max="2339" width="26.7109375" style="140" customWidth="1"/>
    <col min="2340" max="2340" width="11.42578125" style="140"/>
    <col min="2341" max="2341" width="11.28515625" style="140" customWidth="1"/>
    <col min="2342" max="2342" width="0" style="140" hidden="1" customWidth="1"/>
    <col min="2343" max="2559" width="11.42578125" style="140"/>
    <col min="2560" max="2560" width="2.7109375" style="140" customWidth="1"/>
    <col min="2561" max="2561" width="0" style="140" hidden="1" customWidth="1"/>
    <col min="2562" max="2562" width="36.42578125" style="140" customWidth="1"/>
    <col min="2563" max="2563" width="32.42578125" style="140" customWidth="1"/>
    <col min="2564" max="2564" width="32.28515625" style="140" customWidth="1"/>
    <col min="2565" max="2565" width="26.5703125" style="140" customWidth="1"/>
    <col min="2566" max="2566" width="20" style="140" customWidth="1"/>
    <col min="2567" max="2567" width="10.140625" style="140" customWidth="1"/>
    <col min="2568" max="2568" width="10.28515625" style="140" customWidth="1"/>
    <col min="2569" max="2569" width="14.28515625" style="140" customWidth="1"/>
    <col min="2570" max="2570" width="9.7109375" style="140" customWidth="1"/>
    <col min="2571" max="2571" width="25" style="140" customWidth="1"/>
    <col min="2572" max="2572" width="11.5703125" style="140" customWidth="1"/>
    <col min="2573" max="2576" width="5.140625" style="140" customWidth="1"/>
    <col min="2577" max="2577" width="8.42578125" style="140" customWidth="1"/>
    <col min="2578" max="2579" width="0" style="140" hidden="1" customWidth="1"/>
    <col min="2580" max="2580" width="10.28515625" style="140" customWidth="1"/>
    <col min="2581" max="2581" width="9.5703125" style="140" customWidth="1"/>
    <col min="2582" max="2582" width="0" style="140" hidden="1" customWidth="1"/>
    <col min="2583" max="2583" width="9" style="140" customWidth="1"/>
    <col min="2584" max="2584" width="5.140625" style="140" customWidth="1"/>
    <col min="2585" max="2585" width="3.5703125" style="140" customWidth="1"/>
    <col min="2586" max="2586" width="4" style="140" customWidth="1"/>
    <col min="2587" max="2587" width="29.28515625" style="140" customWidth="1"/>
    <col min="2588" max="2588" width="4.7109375" style="140" customWidth="1"/>
    <col min="2589" max="2589" width="4.85546875" style="140" customWidth="1"/>
    <col min="2590" max="2591" width="14.140625" style="140" customWidth="1"/>
    <col min="2592" max="2592" width="17.7109375" style="140" customWidth="1"/>
    <col min="2593" max="2593" width="10" style="140" customWidth="1"/>
    <col min="2594" max="2594" width="10.42578125" style="140" customWidth="1"/>
    <col min="2595" max="2595" width="26.7109375" style="140" customWidth="1"/>
    <col min="2596" max="2596" width="11.42578125" style="140"/>
    <col min="2597" max="2597" width="11.28515625" style="140" customWidth="1"/>
    <col min="2598" max="2598" width="0" style="140" hidden="1" customWidth="1"/>
    <col min="2599" max="2815" width="11.42578125" style="140"/>
    <col min="2816" max="2816" width="2.7109375" style="140" customWidth="1"/>
    <col min="2817" max="2817" width="0" style="140" hidden="1" customWidth="1"/>
    <col min="2818" max="2818" width="36.42578125" style="140" customWidth="1"/>
    <col min="2819" max="2819" width="32.42578125" style="140" customWidth="1"/>
    <col min="2820" max="2820" width="32.28515625" style="140" customWidth="1"/>
    <col min="2821" max="2821" width="26.5703125" style="140" customWidth="1"/>
    <col min="2822" max="2822" width="20" style="140" customWidth="1"/>
    <col min="2823" max="2823" width="10.140625" style="140" customWidth="1"/>
    <col min="2824" max="2824" width="10.28515625" style="140" customWidth="1"/>
    <col min="2825" max="2825" width="14.28515625" style="140" customWidth="1"/>
    <col min="2826" max="2826" width="9.7109375" style="140" customWidth="1"/>
    <col min="2827" max="2827" width="25" style="140" customWidth="1"/>
    <col min="2828" max="2828" width="11.5703125" style="140" customWidth="1"/>
    <col min="2829" max="2832" width="5.140625" style="140" customWidth="1"/>
    <col min="2833" max="2833" width="8.42578125" style="140" customWidth="1"/>
    <col min="2834" max="2835" width="0" style="140" hidden="1" customWidth="1"/>
    <col min="2836" max="2836" width="10.28515625" style="140" customWidth="1"/>
    <col min="2837" max="2837" width="9.5703125" style="140" customWidth="1"/>
    <col min="2838" max="2838" width="0" style="140" hidden="1" customWidth="1"/>
    <col min="2839" max="2839" width="9" style="140" customWidth="1"/>
    <col min="2840" max="2840" width="5.140625" style="140" customWidth="1"/>
    <col min="2841" max="2841" width="3.5703125" style="140" customWidth="1"/>
    <col min="2842" max="2842" width="4" style="140" customWidth="1"/>
    <col min="2843" max="2843" width="29.28515625" style="140" customWidth="1"/>
    <col min="2844" max="2844" width="4.7109375" style="140" customWidth="1"/>
    <col min="2845" max="2845" width="4.85546875" style="140" customWidth="1"/>
    <col min="2846" max="2847" width="14.140625" style="140" customWidth="1"/>
    <col min="2848" max="2848" width="17.7109375" style="140" customWidth="1"/>
    <col min="2849" max="2849" width="10" style="140" customWidth="1"/>
    <col min="2850" max="2850" width="10.42578125" style="140" customWidth="1"/>
    <col min="2851" max="2851" width="26.7109375" style="140" customWidth="1"/>
    <col min="2852" max="2852" width="11.42578125" style="140"/>
    <col min="2853" max="2853" width="11.28515625" style="140" customWidth="1"/>
    <col min="2854" max="2854" width="0" style="140" hidden="1" customWidth="1"/>
    <col min="2855" max="3071" width="11.42578125" style="140"/>
    <col min="3072" max="3072" width="2.7109375" style="140" customWidth="1"/>
    <col min="3073" max="3073" width="0" style="140" hidden="1" customWidth="1"/>
    <col min="3074" max="3074" width="36.42578125" style="140" customWidth="1"/>
    <col min="3075" max="3075" width="32.42578125" style="140" customWidth="1"/>
    <col min="3076" max="3076" width="32.28515625" style="140" customWidth="1"/>
    <col min="3077" max="3077" width="26.5703125" style="140" customWidth="1"/>
    <col min="3078" max="3078" width="20" style="140" customWidth="1"/>
    <col min="3079" max="3079" width="10.140625" style="140" customWidth="1"/>
    <col min="3080" max="3080" width="10.28515625" style="140" customWidth="1"/>
    <col min="3081" max="3081" width="14.28515625" style="140" customWidth="1"/>
    <col min="3082" max="3082" width="9.7109375" style="140" customWidth="1"/>
    <col min="3083" max="3083" width="25" style="140" customWidth="1"/>
    <col min="3084" max="3084" width="11.5703125" style="140" customWidth="1"/>
    <col min="3085" max="3088" width="5.140625" style="140" customWidth="1"/>
    <col min="3089" max="3089" width="8.42578125" style="140" customWidth="1"/>
    <col min="3090" max="3091" width="0" style="140" hidden="1" customWidth="1"/>
    <col min="3092" max="3092" width="10.28515625" style="140" customWidth="1"/>
    <col min="3093" max="3093" width="9.5703125" style="140" customWidth="1"/>
    <col min="3094" max="3094" width="0" style="140" hidden="1" customWidth="1"/>
    <col min="3095" max="3095" width="9" style="140" customWidth="1"/>
    <col min="3096" max="3096" width="5.140625" style="140" customWidth="1"/>
    <col min="3097" max="3097" width="3.5703125" style="140" customWidth="1"/>
    <col min="3098" max="3098" width="4" style="140" customWidth="1"/>
    <col min="3099" max="3099" width="29.28515625" style="140" customWidth="1"/>
    <col min="3100" max="3100" width="4.7109375" style="140" customWidth="1"/>
    <col min="3101" max="3101" width="4.85546875" style="140" customWidth="1"/>
    <col min="3102" max="3103" width="14.140625" style="140" customWidth="1"/>
    <col min="3104" max="3104" width="17.7109375" style="140" customWidth="1"/>
    <col min="3105" max="3105" width="10" style="140" customWidth="1"/>
    <col min="3106" max="3106" width="10.42578125" style="140" customWidth="1"/>
    <col min="3107" max="3107" width="26.7109375" style="140" customWidth="1"/>
    <col min="3108" max="3108" width="11.42578125" style="140"/>
    <col min="3109" max="3109" width="11.28515625" style="140" customWidth="1"/>
    <col min="3110" max="3110" width="0" style="140" hidden="1" customWidth="1"/>
    <col min="3111" max="3327" width="11.42578125" style="140"/>
    <col min="3328" max="3328" width="2.7109375" style="140" customWidth="1"/>
    <col min="3329" max="3329" width="0" style="140" hidden="1" customWidth="1"/>
    <col min="3330" max="3330" width="36.42578125" style="140" customWidth="1"/>
    <col min="3331" max="3331" width="32.42578125" style="140" customWidth="1"/>
    <col min="3332" max="3332" width="32.28515625" style="140" customWidth="1"/>
    <col min="3333" max="3333" width="26.5703125" style="140" customWidth="1"/>
    <col min="3334" max="3334" width="20" style="140" customWidth="1"/>
    <col min="3335" max="3335" width="10.140625" style="140" customWidth="1"/>
    <col min="3336" max="3336" width="10.28515625" style="140" customWidth="1"/>
    <col min="3337" max="3337" width="14.28515625" style="140" customWidth="1"/>
    <col min="3338" max="3338" width="9.7109375" style="140" customWidth="1"/>
    <col min="3339" max="3339" width="25" style="140" customWidth="1"/>
    <col min="3340" max="3340" width="11.5703125" style="140" customWidth="1"/>
    <col min="3341" max="3344" width="5.140625" style="140" customWidth="1"/>
    <col min="3345" max="3345" width="8.42578125" style="140" customWidth="1"/>
    <col min="3346" max="3347" width="0" style="140" hidden="1" customWidth="1"/>
    <col min="3348" max="3348" width="10.28515625" style="140" customWidth="1"/>
    <col min="3349" max="3349" width="9.5703125" style="140" customWidth="1"/>
    <col min="3350" max="3350" width="0" style="140" hidden="1" customWidth="1"/>
    <col min="3351" max="3351" width="9" style="140" customWidth="1"/>
    <col min="3352" max="3352" width="5.140625" style="140" customWidth="1"/>
    <col min="3353" max="3353" width="3.5703125" style="140" customWidth="1"/>
    <col min="3354" max="3354" width="4" style="140" customWidth="1"/>
    <col min="3355" max="3355" width="29.28515625" style="140" customWidth="1"/>
    <col min="3356" max="3356" width="4.7109375" style="140" customWidth="1"/>
    <col min="3357" max="3357" width="4.85546875" style="140" customWidth="1"/>
    <col min="3358" max="3359" width="14.140625" style="140" customWidth="1"/>
    <col min="3360" max="3360" width="17.7109375" style="140" customWidth="1"/>
    <col min="3361" max="3361" width="10" style="140" customWidth="1"/>
    <col min="3362" max="3362" width="10.42578125" style="140" customWidth="1"/>
    <col min="3363" max="3363" width="26.7109375" style="140" customWidth="1"/>
    <col min="3364" max="3364" width="11.42578125" style="140"/>
    <col min="3365" max="3365" width="11.28515625" style="140" customWidth="1"/>
    <col min="3366" max="3366" width="0" style="140" hidden="1" customWidth="1"/>
    <col min="3367" max="3583" width="11.42578125" style="140"/>
    <col min="3584" max="3584" width="2.7109375" style="140" customWidth="1"/>
    <col min="3585" max="3585" width="0" style="140" hidden="1" customWidth="1"/>
    <col min="3586" max="3586" width="36.42578125" style="140" customWidth="1"/>
    <col min="3587" max="3587" width="32.42578125" style="140" customWidth="1"/>
    <col min="3588" max="3588" width="32.28515625" style="140" customWidth="1"/>
    <col min="3589" max="3589" width="26.5703125" style="140" customWidth="1"/>
    <col min="3590" max="3590" width="20" style="140" customWidth="1"/>
    <col min="3591" max="3591" width="10.140625" style="140" customWidth="1"/>
    <col min="3592" max="3592" width="10.28515625" style="140" customWidth="1"/>
    <col min="3593" max="3593" width="14.28515625" style="140" customWidth="1"/>
    <col min="3594" max="3594" width="9.7109375" style="140" customWidth="1"/>
    <col min="3595" max="3595" width="25" style="140" customWidth="1"/>
    <col min="3596" max="3596" width="11.5703125" style="140" customWidth="1"/>
    <col min="3597" max="3600" width="5.140625" style="140" customWidth="1"/>
    <col min="3601" max="3601" width="8.42578125" style="140" customWidth="1"/>
    <col min="3602" max="3603" width="0" style="140" hidden="1" customWidth="1"/>
    <col min="3604" max="3604" width="10.28515625" style="140" customWidth="1"/>
    <col min="3605" max="3605" width="9.5703125" style="140" customWidth="1"/>
    <col min="3606" max="3606" width="0" style="140" hidden="1" customWidth="1"/>
    <col min="3607" max="3607" width="9" style="140" customWidth="1"/>
    <col min="3608" max="3608" width="5.140625" style="140" customWidth="1"/>
    <col min="3609" max="3609" width="3.5703125" style="140" customWidth="1"/>
    <col min="3610" max="3610" width="4" style="140" customWidth="1"/>
    <col min="3611" max="3611" width="29.28515625" style="140" customWidth="1"/>
    <col min="3612" max="3612" width="4.7109375" style="140" customWidth="1"/>
    <col min="3613" max="3613" width="4.85546875" style="140" customWidth="1"/>
    <col min="3614" max="3615" width="14.140625" style="140" customWidth="1"/>
    <col min="3616" max="3616" width="17.7109375" style="140" customWidth="1"/>
    <col min="3617" max="3617" width="10" style="140" customWidth="1"/>
    <col min="3618" max="3618" width="10.42578125" style="140" customWidth="1"/>
    <col min="3619" max="3619" width="26.7109375" style="140" customWidth="1"/>
    <col min="3620" max="3620" width="11.42578125" style="140"/>
    <col min="3621" max="3621" width="11.28515625" style="140" customWidth="1"/>
    <col min="3622" max="3622" width="0" style="140" hidden="1" customWidth="1"/>
    <col min="3623" max="3839" width="11.42578125" style="140"/>
    <col min="3840" max="3840" width="2.7109375" style="140" customWidth="1"/>
    <col min="3841" max="3841" width="0" style="140" hidden="1" customWidth="1"/>
    <col min="3842" max="3842" width="36.42578125" style="140" customWidth="1"/>
    <col min="3843" max="3843" width="32.42578125" style="140" customWidth="1"/>
    <col min="3844" max="3844" width="32.28515625" style="140" customWidth="1"/>
    <col min="3845" max="3845" width="26.5703125" style="140" customWidth="1"/>
    <col min="3846" max="3846" width="20" style="140" customWidth="1"/>
    <col min="3847" max="3847" width="10.140625" style="140" customWidth="1"/>
    <col min="3848" max="3848" width="10.28515625" style="140" customWidth="1"/>
    <col min="3849" max="3849" width="14.28515625" style="140" customWidth="1"/>
    <col min="3850" max="3850" width="9.7109375" style="140" customWidth="1"/>
    <col min="3851" max="3851" width="25" style="140" customWidth="1"/>
    <col min="3852" max="3852" width="11.5703125" style="140" customWidth="1"/>
    <col min="3853" max="3856" width="5.140625" style="140" customWidth="1"/>
    <col min="3857" max="3857" width="8.42578125" style="140" customWidth="1"/>
    <col min="3858" max="3859" width="0" style="140" hidden="1" customWidth="1"/>
    <col min="3860" max="3860" width="10.28515625" style="140" customWidth="1"/>
    <col min="3861" max="3861" width="9.5703125" style="140" customWidth="1"/>
    <col min="3862" max="3862" width="0" style="140" hidden="1" customWidth="1"/>
    <col min="3863" max="3863" width="9" style="140" customWidth="1"/>
    <col min="3864" max="3864" width="5.140625" style="140" customWidth="1"/>
    <col min="3865" max="3865" width="3.5703125" style="140" customWidth="1"/>
    <col min="3866" max="3866" width="4" style="140" customWidth="1"/>
    <col min="3867" max="3867" width="29.28515625" style="140" customWidth="1"/>
    <col min="3868" max="3868" width="4.7109375" style="140" customWidth="1"/>
    <col min="3869" max="3869" width="4.85546875" style="140" customWidth="1"/>
    <col min="3870" max="3871" width="14.140625" style="140" customWidth="1"/>
    <col min="3872" max="3872" width="17.7109375" style="140" customWidth="1"/>
    <col min="3873" max="3873" width="10" style="140" customWidth="1"/>
    <col min="3874" max="3874" width="10.42578125" style="140" customWidth="1"/>
    <col min="3875" max="3875" width="26.7109375" style="140" customWidth="1"/>
    <col min="3876" max="3876" width="11.42578125" style="140"/>
    <col min="3877" max="3877" width="11.28515625" style="140" customWidth="1"/>
    <col min="3878" max="3878" width="0" style="140" hidden="1" customWidth="1"/>
    <col min="3879" max="4095" width="11.42578125" style="140"/>
    <col min="4096" max="4096" width="2.7109375" style="140" customWidth="1"/>
    <col min="4097" max="4097" width="0" style="140" hidden="1" customWidth="1"/>
    <col min="4098" max="4098" width="36.42578125" style="140" customWidth="1"/>
    <col min="4099" max="4099" width="32.42578125" style="140" customWidth="1"/>
    <col min="4100" max="4100" width="32.28515625" style="140" customWidth="1"/>
    <col min="4101" max="4101" width="26.5703125" style="140" customWidth="1"/>
    <col min="4102" max="4102" width="20" style="140" customWidth="1"/>
    <col min="4103" max="4103" width="10.140625" style="140" customWidth="1"/>
    <col min="4104" max="4104" width="10.28515625" style="140" customWidth="1"/>
    <col min="4105" max="4105" width="14.28515625" style="140" customWidth="1"/>
    <col min="4106" max="4106" width="9.7109375" style="140" customWidth="1"/>
    <col min="4107" max="4107" width="25" style="140" customWidth="1"/>
    <col min="4108" max="4108" width="11.5703125" style="140" customWidth="1"/>
    <col min="4109" max="4112" width="5.140625" style="140" customWidth="1"/>
    <col min="4113" max="4113" width="8.42578125" style="140" customWidth="1"/>
    <col min="4114" max="4115" width="0" style="140" hidden="1" customWidth="1"/>
    <col min="4116" max="4116" width="10.28515625" style="140" customWidth="1"/>
    <col min="4117" max="4117" width="9.5703125" style="140" customWidth="1"/>
    <col min="4118" max="4118" width="0" style="140" hidden="1" customWidth="1"/>
    <col min="4119" max="4119" width="9" style="140" customWidth="1"/>
    <col min="4120" max="4120" width="5.140625" style="140" customWidth="1"/>
    <col min="4121" max="4121" width="3.5703125" style="140" customWidth="1"/>
    <col min="4122" max="4122" width="4" style="140" customWidth="1"/>
    <col min="4123" max="4123" width="29.28515625" style="140" customWidth="1"/>
    <col min="4124" max="4124" width="4.7109375" style="140" customWidth="1"/>
    <col min="4125" max="4125" width="4.85546875" style="140" customWidth="1"/>
    <col min="4126" max="4127" width="14.140625" style="140" customWidth="1"/>
    <col min="4128" max="4128" width="17.7109375" style="140" customWidth="1"/>
    <col min="4129" max="4129" width="10" style="140" customWidth="1"/>
    <col min="4130" max="4130" width="10.42578125" style="140" customWidth="1"/>
    <col min="4131" max="4131" width="26.7109375" style="140" customWidth="1"/>
    <col min="4132" max="4132" width="11.42578125" style="140"/>
    <col min="4133" max="4133" width="11.28515625" style="140" customWidth="1"/>
    <col min="4134" max="4134" width="0" style="140" hidden="1" customWidth="1"/>
    <col min="4135" max="4351" width="11.42578125" style="140"/>
    <col min="4352" max="4352" width="2.7109375" style="140" customWidth="1"/>
    <col min="4353" max="4353" width="0" style="140" hidden="1" customWidth="1"/>
    <col min="4354" max="4354" width="36.42578125" style="140" customWidth="1"/>
    <col min="4355" max="4355" width="32.42578125" style="140" customWidth="1"/>
    <col min="4356" max="4356" width="32.28515625" style="140" customWidth="1"/>
    <col min="4357" max="4357" width="26.5703125" style="140" customWidth="1"/>
    <col min="4358" max="4358" width="20" style="140" customWidth="1"/>
    <col min="4359" max="4359" width="10.140625" style="140" customWidth="1"/>
    <col min="4360" max="4360" width="10.28515625" style="140" customWidth="1"/>
    <col min="4361" max="4361" width="14.28515625" style="140" customWidth="1"/>
    <col min="4362" max="4362" width="9.7109375" style="140" customWidth="1"/>
    <col min="4363" max="4363" width="25" style="140" customWidth="1"/>
    <col min="4364" max="4364" width="11.5703125" style="140" customWidth="1"/>
    <col min="4365" max="4368" width="5.140625" style="140" customWidth="1"/>
    <col min="4369" max="4369" width="8.42578125" style="140" customWidth="1"/>
    <col min="4370" max="4371" width="0" style="140" hidden="1" customWidth="1"/>
    <col min="4372" max="4372" width="10.28515625" style="140" customWidth="1"/>
    <col min="4373" max="4373" width="9.5703125" style="140" customWidth="1"/>
    <col min="4374" max="4374" width="0" style="140" hidden="1" customWidth="1"/>
    <col min="4375" max="4375" width="9" style="140" customWidth="1"/>
    <col min="4376" max="4376" width="5.140625" style="140" customWidth="1"/>
    <col min="4377" max="4377" width="3.5703125" style="140" customWidth="1"/>
    <col min="4378" max="4378" width="4" style="140" customWidth="1"/>
    <col min="4379" max="4379" width="29.28515625" style="140" customWidth="1"/>
    <col min="4380" max="4380" width="4.7109375" style="140" customWidth="1"/>
    <col min="4381" max="4381" width="4.85546875" style="140" customWidth="1"/>
    <col min="4382" max="4383" width="14.140625" style="140" customWidth="1"/>
    <col min="4384" max="4384" width="17.7109375" style="140" customWidth="1"/>
    <col min="4385" max="4385" width="10" style="140" customWidth="1"/>
    <col min="4386" max="4386" width="10.42578125" style="140" customWidth="1"/>
    <col min="4387" max="4387" width="26.7109375" style="140" customWidth="1"/>
    <col min="4388" max="4388" width="11.42578125" style="140"/>
    <col min="4389" max="4389" width="11.28515625" style="140" customWidth="1"/>
    <col min="4390" max="4390" width="0" style="140" hidden="1" customWidth="1"/>
    <col min="4391" max="4607" width="11.42578125" style="140"/>
    <col min="4608" max="4608" width="2.7109375" style="140" customWidth="1"/>
    <col min="4609" max="4609" width="0" style="140" hidden="1" customWidth="1"/>
    <col min="4610" max="4610" width="36.42578125" style="140" customWidth="1"/>
    <col min="4611" max="4611" width="32.42578125" style="140" customWidth="1"/>
    <col min="4612" max="4612" width="32.28515625" style="140" customWidth="1"/>
    <col min="4613" max="4613" width="26.5703125" style="140" customWidth="1"/>
    <col min="4614" max="4614" width="20" style="140" customWidth="1"/>
    <col min="4615" max="4615" width="10.140625" style="140" customWidth="1"/>
    <col min="4616" max="4616" width="10.28515625" style="140" customWidth="1"/>
    <col min="4617" max="4617" width="14.28515625" style="140" customWidth="1"/>
    <col min="4618" max="4618" width="9.7109375" style="140" customWidth="1"/>
    <col min="4619" max="4619" width="25" style="140" customWidth="1"/>
    <col min="4620" max="4620" width="11.5703125" style="140" customWidth="1"/>
    <col min="4621" max="4624" width="5.140625" style="140" customWidth="1"/>
    <col min="4625" max="4625" width="8.42578125" style="140" customWidth="1"/>
    <col min="4626" max="4627" width="0" style="140" hidden="1" customWidth="1"/>
    <col min="4628" max="4628" width="10.28515625" style="140" customWidth="1"/>
    <col min="4629" max="4629" width="9.5703125" style="140" customWidth="1"/>
    <col min="4630" max="4630" width="0" style="140" hidden="1" customWidth="1"/>
    <col min="4631" max="4631" width="9" style="140" customWidth="1"/>
    <col min="4632" max="4632" width="5.140625" style="140" customWidth="1"/>
    <col min="4633" max="4633" width="3.5703125" style="140" customWidth="1"/>
    <col min="4634" max="4634" width="4" style="140" customWidth="1"/>
    <col min="4635" max="4635" width="29.28515625" style="140" customWidth="1"/>
    <col min="4636" max="4636" width="4.7109375" style="140" customWidth="1"/>
    <col min="4637" max="4637" width="4.85546875" style="140" customWidth="1"/>
    <col min="4638" max="4639" width="14.140625" style="140" customWidth="1"/>
    <col min="4640" max="4640" width="17.7109375" style="140" customWidth="1"/>
    <col min="4641" max="4641" width="10" style="140" customWidth="1"/>
    <col min="4642" max="4642" width="10.42578125" style="140" customWidth="1"/>
    <col min="4643" max="4643" width="26.7109375" style="140" customWidth="1"/>
    <col min="4644" max="4644" width="11.42578125" style="140"/>
    <col min="4645" max="4645" width="11.28515625" style="140" customWidth="1"/>
    <col min="4646" max="4646" width="0" style="140" hidden="1" customWidth="1"/>
    <col min="4647" max="4863" width="11.42578125" style="140"/>
    <col min="4864" max="4864" width="2.7109375" style="140" customWidth="1"/>
    <col min="4865" max="4865" width="0" style="140" hidden="1" customWidth="1"/>
    <col min="4866" max="4866" width="36.42578125" style="140" customWidth="1"/>
    <col min="4867" max="4867" width="32.42578125" style="140" customWidth="1"/>
    <col min="4868" max="4868" width="32.28515625" style="140" customWidth="1"/>
    <col min="4869" max="4869" width="26.5703125" style="140" customWidth="1"/>
    <col min="4870" max="4870" width="20" style="140" customWidth="1"/>
    <col min="4871" max="4871" width="10.140625" style="140" customWidth="1"/>
    <col min="4872" max="4872" width="10.28515625" style="140" customWidth="1"/>
    <col min="4873" max="4873" width="14.28515625" style="140" customWidth="1"/>
    <col min="4874" max="4874" width="9.7109375" style="140" customWidth="1"/>
    <col min="4875" max="4875" width="25" style="140" customWidth="1"/>
    <col min="4876" max="4876" width="11.5703125" style="140" customWidth="1"/>
    <col min="4877" max="4880" width="5.140625" style="140" customWidth="1"/>
    <col min="4881" max="4881" width="8.42578125" style="140" customWidth="1"/>
    <col min="4882" max="4883" width="0" style="140" hidden="1" customWidth="1"/>
    <col min="4884" max="4884" width="10.28515625" style="140" customWidth="1"/>
    <col min="4885" max="4885" width="9.5703125" style="140" customWidth="1"/>
    <col min="4886" max="4886" width="0" style="140" hidden="1" customWidth="1"/>
    <col min="4887" max="4887" width="9" style="140" customWidth="1"/>
    <col min="4888" max="4888" width="5.140625" style="140" customWidth="1"/>
    <col min="4889" max="4889" width="3.5703125" style="140" customWidth="1"/>
    <col min="4890" max="4890" width="4" style="140" customWidth="1"/>
    <col min="4891" max="4891" width="29.28515625" style="140" customWidth="1"/>
    <col min="4892" max="4892" width="4.7109375" style="140" customWidth="1"/>
    <col min="4893" max="4893" width="4.85546875" style="140" customWidth="1"/>
    <col min="4894" max="4895" width="14.140625" style="140" customWidth="1"/>
    <col min="4896" max="4896" width="17.7109375" style="140" customWidth="1"/>
    <col min="4897" max="4897" width="10" style="140" customWidth="1"/>
    <col min="4898" max="4898" width="10.42578125" style="140" customWidth="1"/>
    <col min="4899" max="4899" width="26.7109375" style="140" customWidth="1"/>
    <col min="4900" max="4900" width="11.42578125" style="140"/>
    <col min="4901" max="4901" width="11.28515625" style="140" customWidth="1"/>
    <col min="4902" max="4902" width="0" style="140" hidden="1" customWidth="1"/>
    <col min="4903" max="5119" width="11.42578125" style="140"/>
    <col min="5120" max="5120" width="2.7109375" style="140" customWidth="1"/>
    <col min="5121" max="5121" width="0" style="140" hidden="1" customWidth="1"/>
    <col min="5122" max="5122" width="36.42578125" style="140" customWidth="1"/>
    <col min="5123" max="5123" width="32.42578125" style="140" customWidth="1"/>
    <col min="5124" max="5124" width="32.28515625" style="140" customWidth="1"/>
    <col min="5125" max="5125" width="26.5703125" style="140" customWidth="1"/>
    <col min="5126" max="5126" width="20" style="140" customWidth="1"/>
    <col min="5127" max="5127" width="10.140625" style="140" customWidth="1"/>
    <col min="5128" max="5128" width="10.28515625" style="140" customWidth="1"/>
    <col min="5129" max="5129" width="14.28515625" style="140" customWidth="1"/>
    <col min="5130" max="5130" width="9.7109375" style="140" customWidth="1"/>
    <col min="5131" max="5131" width="25" style="140" customWidth="1"/>
    <col min="5132" max="5132" width="11.5703125" style="140" customWidth="1"/>
    <col min="5133" max="5136" width="5.140625" style="140" customWidth="1"/>
    <col min="5137" max="5137" width="8.42578125" style="140" customWidth="1"/>
    <col min="5138" max="5139" width="0" style="140" hidden="1" customWidth="1"/>
    <col min="5140" max="5140" width="10.28515625" style="140" customWidth="1"/>
    <col min="5141" max="5141" width="9.5703125" style="140" customWidth="1"/>
    <col min="5142" max="5142" width="0" style="140" hidden="1" customWidth="1"/>
    <col min="5143" max="5143" width="9" style="140" customWidth="1"/>
    <col min="5144" max="5144" width="5.140625" style="140" customWidth="1"/>
    <col min="5145" max="5145" width="3.5703125" style="140" customWidth="1"/>
    <col min="5146" max="5146" width="4" style="140" customWidth="1"/>
    <col min="5147" max="5147" width="29.28515625" style="140" customWidth="1"/>
    <col min="5148" max="5148" width="4.7109375" style="140" customWidth="1"/>
    <col min="5149" max="5149" width="4.85546875" style="140" customWidth="1"/>
    <col min="5150" max="5151" width="14.140625" style="140" customWidth="1"/>
    <col min="5152" max="5152" width="17.7109375" style="140" customWidth="1"/>
    <col min="5153" max="5153" width="10" style="140" customWidth="1"/>
    <col min="5154" max="5154" width="10.42578125" style="140" customWidth="1"/>
    <col min="5155" max="5155" width="26.7109375" style="140" customWidth="1"/>
    <col min="5156" max="5156" width="11.42578125" style="140"/>
    <col min="5157" max="5157" width="11.28515625" style="140" customWidth="1"/>
    <col min="5158" max="5158" width="0" style="140" hidden="1" customWidth="1"/>
    <col min="5159" max="5375" width="11.42578125" style="140"/>
    <col min="5376" max="5376" width="2.7109375" style="140" customWidth="1"/>
    <col min="5377" max="5377" width="0" style="140" hidden="1" customWidth="1"/>
    <col min="5378" max="5378" width="36.42578125" style="140" customWidth="1"/>
    <col min="5379" max="5379" width="32.42578125" style="140" customWidth="1"/>
    <col min="5380" max="5380" width="32.28515625" style="140" customWidth="1"/>
    <col min="5381" max="5381" width="26.5703125" style="140" customWidth="1"/>
    <col min="5382" max="5382" width="20" style="140" customWidth="1"/>
    <col min="5383" max="5383" width="10.140625" style="140" customWidth="1"/>
    <col min="5384" max="5384" width="10.28515625" style="140" customWidth="1"/>
    <col min="5385" max="5385" width="14.28515625" style="140" customWidth="1"/>
    <col min="5386" max="5386" width="9.7109375" style="140" customWidth="1"/>
    <col min="5387" max="5387" width="25" style="140" customWidth="1"/>
    <col min="5388" max="5388" width="11.5703125" style="140" customWidth="1"/>
    <col min="5389" max="5392" width="5.140625" style="140" customWidth="1"/>
    <col min="5393" max="5393" width="8.42578125" style="140" customWidth="1"/>
    <col min="5394" max="5395" width="0" style="140" hidden="1" customWidth="1"/>
    <col min="5396" max="5396" width="10.28515625" style="140" customWidth="1"/>
    <col min="5397" max="5397" width="9.5703125" style="140" customWidth="1"/>
    <col min="5398" max="5398" width="0" style="140" hidden="1" customWidth="1"/>
    <col min="5399" max="5399" width="9" style="140" customWidth="1"/>
    <col min="5400" max="5400" width="5.140625" style="140" customWidth="1"/>
    <col min="5401" max="5401" width="3.5703125" style="140" customWidth="1"/>
    <col min="5402" max="5402" width="4" style="140" customWidth="1"/>
    <col min="5403" max="5403" width="29.28515625" style="140" customWidth="1"/>
    <col min="5404" max="5404" width="4.7109375" style="140" customWidth="1"/>
    <col min="5405" max="5405" width="4.85546875" style="140" customWidth="1"/>
    <col min="5406" max="5407" width="14.140625" style="140" customWidth="1"/>
    <col min="5408" max="5408" width="17.7109375" style="140" customWidth="1"/>
    <col min="5409" max="5409" width="10" style="140" customWidth="1"/>
    <col min="5410" max="5410" width="10.42578125" style="140" customWidth="1"/>
    <col min="5411" max="5411" width="26.7109375" style="140" customWidth="1"/>
    <col min="5412" max="5412" width="11.42578125" style="140"/>
    <col min="5413" max="5413" width="11.28515625" style="140" customWidth="1"/>
    <col min="5414" max="5414" width="0" style="140" hidden="1" customWidth="1"/>
    <col min="5415" max="5631" width="11.42578125" style="140"/>
    <col min="5632" max="5632" width="2.7109375" style="140" customWidth="1"/>
    <col min="5633" max="5633" width="0" style="140" hidden="1" customWidth="1"/>
    <col min="5634" max="5634" width="36.42578125" style="140" customWidth="1"/>
    <col min="5635" max="5635" width="32.42578125" style="140" customWidth="1"/>
    <col min="5636" max="5636" width="32.28515625" style="140" customWidth="1"/>
    <col min="5637" max="5637" width="26.5703125" style="140" customWidth="1"/>
    <col min="5638" max="5638" width="20" style="140" customWidth="1"/>
    <col min="5639" max="5639" width="10.140625" style="140" customWidth="1"/>
    <col min="5640" max="5640" width="10.28515625" style="140" customWidth="1"/>
    <col min="5641" max="5641" width="14.28515625" style="140" customWidth="1"/>
    <col min="5642" max="5642" width="9.7109375" style="140" customWidth="1"/>
    <col min="5643" max="5643" width="25" style="140" customWidth="1"/>
    <col min="5644" max="5644" width="11.5703125" style="140" customWidth="1"/>
    <col min="5645" max="5648" width="5.140625" style="140" customWidth="1"/>
    <col min="5649" max="5649" width="8.42578125" style="140" customWidth="1"/>
    <col min="5650" max="5651" width="0" style="140" hidden="1" customWidth="1"/>
    <col min="5652" max="5652" width="10.28515625" style="140" customWidth="1"/>
    <col min="5653" max="5653" width="9.5703125" style="140" customWidth="1"/>
    <col min="5654" max="5654" width="0" style="140" hidden="1" customWidth="1"/>
    <col min="5655" max="5655" width="9" style="140" customWidth="1"/>
    <col min="5656" max="5656" width="5.140625" style="140" customWidth="1"/>
    <col min="5657" max="5657" width="3.5703125" style="140" customWidth="1"/>
    <col min="5658" max="5658" width="4" style="140" customWidth="1"/>
    <col min="5659" max="5659" width="29.28515625" style="140" customWidth="1"/>
    <col min="5660" max="5660" width="4.7109375" style="140" customWidth="1"/>
    <col min="5661" max="5661" width="4.85546875" style="140" customWidth="1"/>
    <col min="5662" max="5663" width="14.140625" style="140" customWidth="1"/>
    <col min="5664" max="5664" width="17.7109375" style="140" customWidth="1"/>
    <col min="5665" max="5665" width="10" style="140" customWidth="1"/>
    <col min="5666" max="5666" width="10.42578125" style="140" customWidth="1"/>
    <col min="5667" max="5667" width="26.7109375" style="140" customWidth="1"/>
    <col min="5668" max="5668" width="11.42578125" style="140"/>
    <col min="5669" max="5669" width="11.28515625" style="140" customWidth="1"/>
    <col min="5670" max="5670" width="0" style="140" hidden="1" customWidth="1"/>
    <col min="5671" max="5887" width="11.42578125" style="140"/>
    <col min="5888" max="5888" width="2.7109375" style="140" customWidth="1"/>
    <col min="5889" max="5889" width="0" style="140" hidden="1" customWidth="1"/>
    <col min="5890" max="5890" width="36.42578125" style="140" customWidth="1"/>
    <col min="5891" max="5891" width="32.42578125" style="140" customWidth="1"/>
    <col min="5892" max="5892" width="32.28515625" style="140" customWidth="1"/>
    <col min="5893" max="5893" width="26.5703125" style="140" customWidth="1"/>
    <col min="5894" max="5894" width="20" style="140" customWidth="1"/>
    <col min="5895" max="5895" width="10.140625" style="140" customWidth="1"/>
    <col min="5896" max="5896" width="10.28515625" style="140" customWidth="1"/>
    <col min="5897" max="5897" width="14.28515625" style="140" customWidth="1"/>
    <col min="5898" max="5898" width="9.7109375" style="140" customWidth="1"/>
    <col min="5899" max="5899" width="25" style="140" customWidth="1"/>
    <col min="5900" max="5900" width="11.5703125" style="140" customWidth="1"/>
    <col min="5901" max="5904" width="5.140625" style="140" customWidth="1"/>
    <col min="5905" max="5905" width="8.42578125" style="140" customWidth="1"/>
    <col min="5906" max="5907" width="0" style="140" hidden="1" customWidth="1"/>
    <col min="5908" max="5908" width="10.28515625" style="140" customWidth="1"/>
    <col min="5909" max="5909" width="9.5703125" style="140" customWidth="1"/>
    <col min="5910" max="5910" width="0" style="140" hidden="1" customWidth="1"/>
    <col min="5911" max="5911" width="9" style="140" customWidth="1"/>
    <col min="5912" max="5912" width="5.140625" style="140" customWidth="1"/>
    <col min="5913" max="5913" width="3.5703125" style="140" customWidth="1"/>
    <col min="5914" max="5914" width="4" style="140" customWidth="1"/>
    <col min="5915" max="5915" width="29.28515625" style="140" customWidth="1"/>
    <col min="5916" max="5916" width="4.7109375" style="140" customWidth="1"/>
    <col min="5917" max="5917" width="4.85546875" style="140" customWidth="1"/>
    <col min="5918" max="5919" width="14.140625" style="140" customWidth="1"/>
    <col min="5920" max="5920" width="17.7109375" style="140" customWidth="1"/>
    <col min="5921" max="5921" width="10" style="140" customWidth="1"/>
    <col min="5922" max="5922" width="10.42578125" style="140" customWidth="1"/>
    <col min="5923" max="5923" width="26.7109375" style="140" customWidth="1"/>
    <col min="5924" max="5924" width="11.42578125" style="140"/>
    <col min="5925" max="5925" width="11.28515625" style="140" customWidth="1"/>
    <col min="5926" max="5926" width="0" style="140" hidden="1" customWidth="1"/>
    <col min="5927" max="6143" width="11.42578125" style="140"/>
    <col min="6144" max="6144" width="2.7109375" style="140" customWidth="1"/>
    <col min="6145" max="6145" width="0" style="140" hidden="1" customWidth="1"/>
    <col min="6146" max="6146" width="36.42578125" style="140" customWidth="1"/>
    <col min="6147" max="6147" width="32.42578125" style="140" customWidth="1"/>
    <col min="6148" max="6148" width="32.28515625" style="140" customWidth="1"/>
    <col min="6149" max="6149" width="26.5703125" style="140" customWidth="1"/>
    <col min="6150" max="6150" width="20" style="140" customWidth="1"/>
    <col min="6151" max="6151" width="10.140625" style="140" customWidth="1"/>
    <col min="6152" max="6152" width="10.28515625" style="140" customWidth="1"/>
    <col min="6153" max="6153" width="14.28515625" style="140" customWidth="1"/>
    <col min="6154" max="6154" width="9.7109375" style="140" customWidth="1"/>
    <col min="6155" max="6155" width="25" style="140" customWidth="1"/>
    <col min="6156" max="6156" width="11.5703125" style="140" customWidth="1"/>
    <col min="6157" max="6160" width="5.140625" style="140" customWidth="1"/>
    <col min="6161" max="6161" width="8.42578125" style="140" customWidth="1"/>
    <col min="6162" max="6163" width="0" style="140" hidden="1" customWidth="1"/>
    <col min="6164" max="6164" width="10.28515625" style="140" customWidth="1"/>
    <col min="6165" max="6165" width="9.5703125" style="140" customWidth="1"/>
    <col min="6166" max="6166" width="0" style="140" hidden="1" customWidth="1"/>
    <col min="6167" max="6167" width="9" style="140" customWidth="1"/>
    <col min="6168" max="6168" width="5.140625" style="140" customWidth="1"/>
    <col min="6169" max="6169" width="3.5703125" style="140" customWidth="1"/>
    <col min="6170" max="6170" width="4" style="140" customWidth="1"/>
    <col min="6171" max="6171" width="29.28515625" style="140" customWidth="1"/>
    <col min="6172" max="6172" width="4.7109375" style="140" customWidth="1"/>
    <col min="6173" max="6173" width="4.85546875" style="140" customWidth="1"/>
    <col min="6174" max="6175" width="14.140625" style="140" customWidth="1"/>
    <col min="6176" max="6176" width="17.7109375" style="140" customWidth="1"/>
    <col min="6177" max="6177" width="10" style="140" customWidth="1"/>
    <col min="6178" max="6178" width="10.42578125" style="140" customWidth="1"/>
    <col min="6179" max="6179" width="26.7109375" style="140" customWidth="1"/>
    <col min="6180" max="6180" width="11.42578125" style="140"/>
    <col min="6181" max="6181" width="11.28515625" style="140" customWidth="1"/>
    <col min="6182" max="6182" width="0" style="140" hidden="1" customWidth="1"/>
    <col min="6183" max="6399" width="11.42578125" style="140"/>
    <col min="6400" max="6400" width="2.7109375" style="140" customWidth="1"/>
    <col min="6401" max="6401" width="0" style="140" hidden="1" customWidth="1"/>
    <col min="6402" max="6402" width="36.42578125" style="140" customWidth="1"/>
    <col min="6403" max="6403" width="32.42578125" style="140" customWidth="1"/>
    <col min="6404" max="6404" width="32.28515625" style="140" customWidth="1"/>
    <col min="6405" max="6405" width="26.5703125" style="140" customWidth="1"/>
    <col min="6406" max="6406" width="20" style="140" customWidth="1"/>
    <col min="6407" max="6407" width="10.140625" style="140" customWidth="1"/>
    <col min="6408" max="6408" width="10.28515625" style="140" customWidth="1"/>
    <col min="6409" max="6409" width="14.28515625" style="140" customWidth="1"/>
    <col min="6410" max="6410" width="9.7109375" style="140" customWidth="1"/>
    <col min="6411" max="6411" width="25" style="140" customWidth="1"/>
    <col min="6412" max="6412" width="11.5703125" style="140" customWidth="1"/>
    <col min="6413" max="6416" width="5.140625" style="140" customWidth="1"/>
    <col min="6417" max="6417" width="8.42578125" style="140" customWidth="1"/>
    <col min="6418" max="6419" width="0" style="140" hidden="1" customWidth="1"/>
    <col min="6420" max="6420" width="10.28515625" style="140" customWidth="1"/>
    <col min="6421" max="6421" width="9.5703125" style="140" customWidth="1"/>
    <col min="6422" max="6422" width="0" style="140" hidden="1" customWidth="1"/>
    <col min="6423" max="6423" width="9" style="140" customWidth="1"/>
    <col min="6424" max="6424" width="5.140625" style="140" customWidth="1"/>
    <col min="6425" max="6425" width="3.5703125" style="140" customWidth="1"/>
    <col min="6426" max="6426" width="4" style="140" customWidth="1"/>
    <col min="6427" max="6427" width="29.28515625" style="140" customWidth="1"/>
    <col min="6428" max="6428" width="4.7109375" style="140" customWidth="1"/>
    <col min="6429" max="6429" width="4.85546875" style="140" customWidth="1"/>
    <col min="6430" max="6431" width="14.140625" style="140" customWidth="1"/>
    <col min="6432" max="6432" width="17.7109375" style="140" customWidth="1"/>
    <col min="6433" max="6433" width="10" style="140" customWidth="1"/>
    <col min="6434" max="6434" width="10.42578125" style="140" customWidth="1"/>
    <col min="6435" max="6435" width="26.7109375" style="140" customWidth="1"/>
    <col min="6436" max="6436" width="11.42578125" style="140"/>
    <col min="6437" max="6437" width="11.28515625" style="140" customWidth="1"/>
    <col min="6438" max="6438" width="0" style="140" hidden="1" customWidth="1"/>
    <col min="6439" max="6655" width="11.42578125" style="140"/>
    <col min="6656" max="6656" width="2.7109375" style="140" customWidth="1"/>
    <col min="6657" max="6657" width="0" style="140" hidden="1" customWidth="1"/>
    <col min="6658" max="6658" width="36.42578125" style="140" customWidth="1"/>
    <col min="6659" max="6659" width="32.42578125" style="140" customWidth="1"/>
    <col min="6660" max="6660" width="32.28515625" style="140" customWidth="1"/>
    <col min="6661" max="6661" width="26.5703125" style="140" customWidth="1"/>
    <col min="6662" max="6662" width="20" style="140" customWidth="1"/>
    <col min="6663" max="6663" width="10.140625" style="140" customWidth="1"/>
    <col min="6664" max="6664" width="10.28515625" style="140" customWidth="1"/>
    <col min="6665" max="6665" width="14.28515625" style="140" customWidth="1"/>
    <col min="6666" max="6666" width="9.7109375" style="140" customWidth="1"/>
    <col min="6667" max="6667" width="25" style="140" customWidth="1"/>
    <col min="6668" max="6668" width="11.5703125" style="140" customWidth="1"/>
    <col min="6669" max="6672" width="5.140625" style="140" customWidth="1"/>
    <col min="6673" max="6673" width="8.42578125" style="140" customWidth="1"/>
    <col min="6674" max="6675" width="0" style="140" hidden="1" customWidth="1"/>
    <col min="6676" max="6676" width="10.28515625" style="140" customWidth="1"/>
    <col min="6677" max="6677" width="9.5703125" style="140" customWidth="1"/>
    <col min="6678" max="6678" width="0" style="140" hidden="1" customWidth="1"/>
    <col min="6679" max="6679" width="9" style="140" customWidth="1"/>
    <col min="6680" max="6680" width="5.140625" style="140" customWidth="1"/>
    <col min="6681" max="6681" width="3.5703125" style="140" customWidth="1"/>
    <col min="6682" max="6682" width="4" style="140" customWidth="1"/>
    <col min="6683" max="6683" width="29.28515625" style="140" customWidth="1"/>
    <col min="6684" max="6684" width="4.7109375" style="140" customWidth="1"/>
    <col min="6685" max="6685" width="4.85546875" style="140" customWidth="1"/>
    <col min="6686" max="6687" width="14.140625" style="140" customWidth="1"/>
    <col min="6688" max="6688" width="17.7109375" style="140" customWidth="1"/>
    <col min="6689" max="6689" width="10" style="140" customWidth="1"/>
    <col min="6690" max="6690" width="10.42578125" style="140" customWidth="1"/>
    <col min="6691" max="6691" width="26.7109375" style="140" customWidth="1"/>
    <col min="6692" max="6692" width="11.42578125" style="140"/>
    <col min="6693" max="6693" width="11.28515625" style="140" customWidth="1"/>
    <col min="6694" max="6694" width="0" style="140" hidden="1" customWidth="1"/>
    <col min="6695" max="6911" width="11.42578125" style="140"/>
    <col min="6912" max="6912" width="2.7109375" style="140" customWidth="1"/>
    <col min="6913" max="6913" width="0" style="140" hidden="1" customWidth="1"/>
    <col min="6914" max="6914" width="36.42578125" style="140" customWidth="1"/>
    <col min="6915" max="6915" width="32.42578125" style="140" customWidth="1"/>
    <col min="6916" max="6916" width="32.28515625" style="140" customWidth="1"/>
    <col min="6917" max="6917" width="26.5703125" style="140" customWidth="1"/>
    <col min="6918" max="6918" width="20" style="140" customWidth="1"/>
    <col min="6919" max="6919" width="10.140625" style="140" customWidth="1"/>
    <col min="6920" max="6920" width="10.28515625" style="140" customWidth="1"/>
    <col min="6921" max="6921" width="14.28515625" style="140" customWidth="1"/>
    <col min="6922" max="6922" width="9.7109375" style="140" customWidth="1"/>
    <col min="6923" max="6923" width="25" style="140" customWidth="1"/>
    <col min="6924" max="6924" width="11.5703125" style="140" customWidth="1"/>
    <col min="6925" max="6928" width="5.140625" style="140" customWidth="1"/>
    <col min="6929" max="6929" width="8.42578125" style="140" customWidth="1"/>
    <col min="6930" max="6931" width="0" style="140" hidden="1" customWidth="1"/>
    <col min="6932" max="6932" width="10.28515625" style="140" customWidth="1"/>
    <col min="6933" max="6933" width="9.5703125" style="140" customWidth="1"/>
    <col min="6934" max="6934" width="0" style="140" hidden="1" customWidth="1"/>
    <col min="6935" max="6935" width="9" style="140" customWidth="1"/>
    <col min="6936" max="6936" width="5.140625" style="140" customWidth="1"/>
    <col min="6937" max="6937" width="3.5703125" style="140" customWidth="1"/>
    <col min="6938" max="6938" width="4" style="140" customWidth="1"/>
    <col min="6939" max="6939" width="29.28515625" style="140" customWidth="1"/>
    <col min="6940" max="6940" width="4.7109375" style="140" customWidth="1"/>
    <col min="6941" max="6941" width="4.85546875" style="140" customWidth="1"/>
    <col min="6942" max="6943" width="14.140625" style="140" customWidth="1"/>
    <col min="6944" max="6944" width="17.7109375" style="140" customWidth="1"/>
    <col min="6945" max="6945" width="10" style="140" customWidth="1"/>
    <col min="6946" max="6946" width="10.42578125" style="140" customWidth="1"/>
    <col min="6947" max="6947" width="26.7109375" style="140" customWidth="1"/>
    <col min="6948" max="6948" width="11.42578125" style="140"/>
    <col min="6949" max="6949" width="11.28515625" style="140" customWidth="1"/>
    <col min="6950" max="6950" width="0" style="140" hidden="1" customWidth="1"/>
    <col min="6951" max="7167" width="11.42578125" style="140"/>
    <col min="7168" max="7168" width="2.7109375" style="140" customWidth="1"/>
    <col min="7169" max="7169" width="0" style="140" hidden="1" customWidth="1"/>
    <col min="7170" max="7170" width="36.42578125" style="140" customWidth="1"/>
    <col min="7171" max="7171" width="32.42578125" style="140" customWidth="1"/>
    <col min="7172" max="7172" width="32.28515625" style="140" customWidth="1"/>
    <col min="7173" max="7173" width="26.5703125" style="140" customWidth="1"/>
    <col min="7174" max="7174" width="20" style="140" customWidth="1"/>
    <col min="7175" max="7175" width="10.140625" style="140" customWidth="1"/>
    <col min="7176" max="7176" width="10.28515625" style="140" customWidth="1"/>
    <col min="7177" max="7177" width="14.28515625" style="140" customWidth="1"/>
    <col min="7178" max="7178" width="9.7109375" style="140" customWidth="1"/>
    <col min="7179" max="7179" width="25" style="140" customWidth="1"/>
    <col min="7180" max="7180" width="11.5703125" style="140" customWidth="1"/>
    <col min="7181" max="7184" width="5.140625" style="140" customWidth="1"/>
    <col min="7185" max="7185" width="8.42578125" style="140" customWidth="1"/>
    <col min="7186" max="7187" width="0" style="140" hidden="1" customWidth="1"/>
    <col min="7188" max="7188" width="10.28515625" style="140" customWidth="1"/>
    <col min="7189" max="7189" width="9.5703125" style="140" customWidth="1"/>
    <col min="7190" max="7190" width="0" style="140" hidden="1" customWidth="1"/>
    <col min="7191" max="7191" width="9" style="140" customWidth="1"/>
    <col min="7192" max="7192" width="5.140625" style="140" customWidth="1"/>
    <col min="7193" max="7193" width="3.5703125" style="140" customWidth="1"/>
    <col min="7194" max="7194" width="4" style="140" customWidth="1"/>
    <col min="7195" max="7195" width="29.28515625" style="140" customWidth="1"/>
    <col min="7196" max="7196" width="4.7109375" style="140" customWidth="1"/>
    <col min="7197" max="7197" width="4.85546875" style="140" customWidth="1"/>
    <col min="7198" max="7199" width="14.140625" style="140" customWidth="1"/>
    <col min="7200" max="7200" width="17.7109375" style="140" customWidth="1"/>
    <col min="7201" max="7201" width="10" style="140" customWidth="1"/>
    <col min="7202" max="7202" width="10.42578125" style="140" customWidth="1"/>
    <col min="7203" max="7203" width="26.7109375" style="140" customWidth="1"/>
    <col min="7204" max="7204" width="11.42578125" style="140"/>
    <col min="7205" max="7205" width="11.28515625" style="140" customWidth="1"/>
    <col min="7206" max="7206" width="0" style="140" hidden="1" customWidth="1"/>
    <col min="7207" max="7423" width="11.42578125" style="140"/>
    <col min="7424" max="7424" width="2.7109375" style="140" customWidth="1"/>
    <col min="7425" max="7425" width="0" style="140" hidden="1" customWidth="1"/>
    <col min="7426" max="7426" width="36.42578125" style="140" customWidth="1"/>
    <col min="7427" max="7427" width="32.42578125" style="140" customWidth="1"/>
    <col min="7428" max="7428" width="32.28515625" style="140" customWidth="1"/>
    <col min="7429" max="7429" width="26.5703125" style="140" customWidth="1"/>
    <col min="7430" max="7430" width="20" style="140" customWidth="1"/>
    <col min="7431" max="7431" width="10.140625" style="140" customWidth="1"/>
    <col min="7432" max="7432" width="10.28515625" style="140" customWidth="1"/>
    <col min="7433" max="7433" width="14.28515625" style="140" customWidth="1"/>
    <col min="7434" max="7434" width="9.7109375" style="140" customWidth="1"/>
    <col min="7435" max="7435" width="25" style="140" customWidth="1"/>
    <col min="7436" max="7436" width="11.5703125" style="140" customWidth="1"/>
    <col min="7437" max="7440" width="5.140625" style="140" customWidth="1"/>
    <col min="7441" max="7441" width="8.42578125" style="140" customWidth="1"/>
    <col min="7442" max="7443" width="0" style="140" hidden="1" customWidth="1"/>
    <col min="7444" max="7444" width="10.28515625" style="140" customWidth="1"/>
    <col min="7445" max="7445" width="9.5703125" style="140" customWidth="1"/>
    <col min="7446" max="7446" width="0" style="140" hidden="1" customWidth="1"/>
    <col min="7447" max="7447" width="9" style="140" customWidth="1"/>
    <col min="7448" max="7448" width="5.140625" style="140" customWidth="1"/>
    <col min="7449" max="7449" width="3.5703125" style="140" customWidth="1"/>
    <col min="7450" max="7450" width="4" style="140" customWidth="1"/>
    <col min="7451" max="7451" width="29.28515625" style="140" customWidth="1"/>
    <col min="7452" max="7452" width="4.7109375" style="140" customWidth="1"/>
    <col min="7453" max="7453" width="4.85546875" style="140" customWidth="1"/>
    <col min="7454" max="7455" width="14.140625" style="140" customWidth="1"/>
    <col min="7456" max="7456" width="17.7109375" style="140" customWidth="1"/>
    <col min="7457" max="7457" width="10" style="140" customWidth="1"/>
    <col min="7458" max="7458" width="10.42578125" style="140" customWidth="1"/>
    <col min="7459" max="7459" width="26.7109375" style="140" customWidth="1"/>
    <col min="7460" max="7460" width="11.42578125" style="140"/>
    <col min="7461" max="7461" width="11.28515625" style="140" customWidth="1"/>
    <col min="7462" max="7462" width="0" style="140" hidden="1" customWidth="1"/>
    <col min="7463" max="7679" width="11.42578125" style="140"/>
    <col min="7680" max="7680" width="2.7109375" style="140" customWidth="1"/>
    <col min="7681" max="7681" width="0" style="140" hidden="1" customWidth="1"/>
    <col min="7682" max="7682" width="36.42578125" style="140" customWidth="1"/>
    <col min="7683" max="7683" width="32.42578125" style="140" customWidth="1"/>
    <col min="7684" max="7684" width="32.28515625" style="140" customWidth="1"/>
    <col min="7685" max="7685" width="26.5703125" style="140" customWidth="1"/>
    <col min="7686" max="7686" width="20" style="140" customWidth="1"/>
    <col min="7687" max="7687" width="10.140625" style="140" customWidth="1"/>
    <col min="7688" max="7688" width="10.28515625" style="140" customWidth="1"/>
    <col min="7689" max="7689" width="14.28515625" style="140" customWidth="1"/>
    <col min="7690" max="7690" width="9.7109375" style="140" customWidth="1"/>
    <col min="7691" max="7691" width="25" style="140" customWidth="1"/>
    <col min="7692" max="7692" width="11.5703125" style="140" customWidth="1"/>
    <col min="7693" max="7696" width="5.140625" style="140" customWidth="1"/>
    <col min="7697" max="7697" width="8.42578125" style="140" customWidth="1"/>
    <col min="7698" max="7699" width="0" style="140" hidden="1" customWidth="1"/>
    <col min="7700" max="7700" width="10.28515625" style="140" customWidth="1"/>
    <col min="7701" max="7701" width="9.5703125" style="140" customWidth="1"/>
    <col min="7702" max="7702" width="0" style="140" hidden="1" customWidth="1"/>
    <col min="7703" max="7703" width="9" style="140" customWidth="1"/>
    <col min="7704" max="7704" width="5.140625" style="140" customWidth="1"/>
    <col min="7705" max="7705" width="3.5703125" style="140" customWidth="1"/>
    <col min="7706" max="7706" width="4" style="140" customWidth="1"/>
    <col min="7707" max="7707" width="29.28515625" style="140" customWidth="1"/>
    <col min="7708" max="7708" width="4.7109375" style="140" customWidth="1"/>
    <col min="7709" max="7709" width="4.85546875" style="140" customWidth="1"/>
    <col min="7710" max="7711" width="14.140625" style="140" customWidth="1"/>
    <col min="7712" max="7712" width="17.7109375" style="140" customWidth="1"/>
    <col min="7713" max="7713" width="10" style="140" customWidth="1"/>
    <col min="7714" max="7714" width="10.42578125" style="140" customWidth="1"/>
    <col min="7715" max="7715" width="26.7109375" style="140" customWidth="1"/>
    <col min="7716" max="7716" width="11.42578125" style="140"/>
    <col min="7717" max="7717" width="11.28515625" style="140" customWidth="1"/>
    <col min="7718" max="7718" width="0" style="140" hidden="1" customWidth="1"/>
    <col min="7719" max="7935" width="11.42578125" style="140"/>
    <col min="7936" max="7936" width="2.7109375" style="140" customWidth="1"/>
    <col min="7937" max="7937" width="0" style="140" hidden="1" customWidth="1"/>
    <col min="7938" max="7938" width="36.42578125" style="140" customWidth="1"/>
    <col min="7939" max="7939" width="32.42578125" style="140" customWidth="1"/>
    <col min="7940" max="7940" width="32.28515625" style="140" customWidth="1"/>
    <col min="7941" max="7941" width="26.5703125" style="140" customWidth="1"/>
    <col min="7942" max="7942" width="20" style="140" customWidth="1"/>
    <col min="7943" max="7943" width="10.140625" style="140" customWidth="1"/>
    <col min="7944" max="7944" width="10.28515625" style="140" customWidth="1"/>
    <col min="7945" max="7945" width="14.28515625" style="140" customWidth="1"/>
    <col min="7946" max="7946" width="9.7109375" style="140" customWidth="1"/>
    <col min="7947" max="7947" width="25" style="140" customWidth="1"/>
    <col min="7948" max="7948" width="11.5703125" style="140" customWidth="1"/>
    <col min="7949" max="7952" width="5.140625" style="140" customWidth="1"/>
    <col min="7953" max="7953" width="8.42578125" style="140" customWidth="1"/>
    <col min="7954" max="7955" width="0" style="140" hidden="1" customWidth="1"/>
    <col min="7956" max="7956" width="10.28515625" style="140" customWidth="1"/>
    <col min="7957" max="7957" width="9.5703125" style="140" customWidth="1"/>
    <col min="7958" max="7958" width="0" style="140" hidden="1" customWidth="1"/>
    <col min="7959" max="7959" width="9" style="140" customWidth="1"/>
    <col min="7960" max="7960" width="5.140625" style="140" customWidth="1"/>
    <col min="7961" max="7961" width="3.5703125" style="140" customWidth="1"/>
    <col min="7962" max="7962" width="4" style="140" customWidth="1"/>
    <col min="7963" max="7963" width="29.28515625" style="140" customWidth="1"/>
    <col min="7964" max="7964" width="4.7109375" style="140" customWidth="1"/>
    <col min="7965" max="7965" width="4.85546875" style="140" customWidth="1"/>
    <col min="7966" max="7967" width="14.140625" style="140" customWidth="1"/>
    <col min="7968" max="7968" width="17.7109375" style="140" customWidth="1"/>
    <col min="7969" max="7969" width="10" style="140" customWidth="1"/>
    <col min="7970" max="7970" width="10.42578125" style="140" customWidth="1"/>
    <col min="7971" max="7971" width="26.7109375" style="140" customWidth="1"/>
    <col min="7972" max="7972" width="11.42578125" style="140"/>
    <col min="7973" max="7973" width="11.28515625" style="140" customWidth="1"/>
    <col min="7974" max="7974" width="0" style="140" hidden="1" customWidth="1"/>
    <col min="7975" max="8191" width="11.42578125" style="140"/>
    <col min="8192" max="8192" width="2.7109375" style="140" customWidth="1"/>
    <col min="8193" max="8193" width="0" style="140" hidden="1" customWidth="1"/>
    <col min="8194" max="8194" width="36.42578125" style="140" customWidth="1"/>
    <col min="8195" max="8195" width="32.42578125" style="140" customWidth="1"/>
    <col min="8196" max="8196" width="32.28515625" style="140" customWidth="1"/>
    <col min="8197" max="8197" width="26.5703125" style="140" customWidth="1"/>
    <col min="8198" max="8198" width="20" style="140" customWidth="1"/>
    <col min="8199" max="8199" width="10.140625" style="140" customWidth="1"/>
    <col min="8200" max="8200" width="10.28515625" style="140" customWidth="1"/>
    <col min="8201" max="8201" width="14.28515625" style="140" customWidth="1"/>
    <col min="8202" max="8202" width="9.7109375" style="140" customWidth="1"/>
    <col min="8203" max="8203" width="25" style="140" customWidth="1"/>
    <col min="8204" max="8204" width="11.5703125" style="140" customWidth="1"/>
    <col min="8205" max="8208" width="5.140625" style="140" customWidth="1"/>
    <col min="8209" max="8209" width="8.42578125" style="140" customWidth="1"/>
    <col min="8210" max="8211" width="0" style="140" hidden="1" customWidth="1"/>
    <col min="8212" max="8212" width="10.28515625" style="140" customWidth="1"/>
    <col min="8213" max="8213" width="9.5703125" style="140" customWidth="1"/>
    <col min="8214" max="8214" width="0" style="140" hidden="1" customWidth="1"/>
    <col min="8215" max="8215" width="9" style="140" customWidth="1"/>
    <col min="8216" max="8216" width="5.140625" style="140" customWidth="1"/>
    <col min="8217" max="8217" width="3.5703125" style="140" customWidth="1"/>
    <col min="8218" max="8218" width="4" style="140" customWidth="1"/>
    <col min="8219" max="8219" width="29.28515625" style="140" customWidth="1"/>
    <col min="8220" max="8220" width="4.7109375" style="140" customWidth="1"/>
    <col min="8221" max="8221" width="4.85546875" style="140" customWidth="1"/>
    <col min="8222" max="8223" width="14.140625" style="140" customWidth="1"/>
    <col min="8224" max="8224" width="17.7109375" style="140" customWidth="1"/>
    <col min="8225" max="8225" width="10" style="140" customWidth="1"/>
    <col min="8226" max="8226" width="10.42578125" style="140" customWidth="1"/>
    <col min="8227" max="8227" width="26.7109375" style="140" customWidth="1"/>
    <col min="8228" max="8228" width="11.42578125" style="140"/>
    <col min="8229" max="8229" width="11.28515625" style="140" customWidth="1"/>
    <col min="8230" max="8230" width="0" style="140" hidden="1" customWidth="1"/>
    <col min="8231" max="8447" width="11.42578125" style="140"/>
    <col min="8448" max="8448" width="2.7109375" style="140" customWidth="1"/>
    <col min="8449" max="8449" width="0" style="140" hidden="1" customWidth="1"/>
    <col min="8450" max="8450" width="36.42578125" style="140" customWidth="1"/>
    <col min="8451" max="8451" width="32.42578125" style="140" customWidth="1"/>
    <col min="8452" max="8452" width="32.28515625" style="140" customWidth="1"/>
    <col min="8453" max="8453" width="26.5703125" style="140" customWidth="1"/>
    <col min="8454" max="8454" width="20" style="140" customWidth="1"/>
    <col min="8455" max="8455" width="10.140625" style="140" customWidth="1"/>
    <col min="8456" max="8456" width="10.28515625" style="140" customWidth="1"/>
    <col min="8457" max="8457" width="14.28515625" style="140" customWidth="1"/>
    <col min="8458" max="8458" width="9.7109375" style="140" customWidth="1"/>
    <col min="8459" max="8459" width="25" style="140" customWidth="1"/>
    <col min="8460" max="8460" width="11.5703125" style="140" customWidth="1"/>
    <col min="8461" max="8464" width="5.140625" style="140" customWidth="1"/>
    <col min="8465" max="8465" width="8.42578125" style="140" customWidth="1"/>
    <col min="8466" max="8467" width="0" style="140" hidden="1" customWidth="1"/>
    <col min="8468" max="8468" width="10.28515625" style="140" customWidth="1"/>
    <col min="8469" max="8469" width="9.5703125" style="140" customWidth="1"/>
    <col min="8470" max="8470" width="0" style="140" hidden="1" customWidth="1"/>
    <col min="8471" max="8471" width="9" style="140" customWidth="1"/>
    <col min="8472" max="8472" width="5.140625" style="140" customWidth="1"/>
    <col min="8473" max="8473" width="3.5703125" style="140" customWidth="1"/>
    <col min="8474" max="8474" width="4" style="140" customWidth="1"/>
    <col min="8475" max="8475" width="29.28515625" style="140" customWidth="1"/>
    <col min="8476" max="8476" width="4.7109375" style="140" customWidth="1"/>
    <col min="8477" max="8477" width="4.85546875" style="140" customWidth="1"/>
    <col min="8478" max="8479" width="14.140625" style="140" customWidth="1"/>
    <col min="8480" max="8480" width="17.7109375" style="140" customWidth="1"/>
    <col min="8481" max="8481" width="10" style="140" customWidth="1"/>
    <col min="8482" max="8482" width="10.42578125" style="140" customWidth="1"/>
    <col min="8483" max="8483" width="26.7109375" style="140" customWidth="1"/>
    <col min="8484" max="8484" width="11.42578125" style="140"/>
    <col min="8485" max="8485" width="11.28515625" style="140" customWidth="1"/>
    <col min="8486" max="8486" width="0" style="140" hidden="1" customWidth="1"/>
    <col min="8487" max="8703" width="11.42578125" style="140"/>
    <col min="8704" max="8704" width="2.7109375" style="140" customWidth="1"/>
    <col min="8705" max="8705" width="0" style="140" hidden="1" customWidth="1"/>
    <col min="8706" max="8706" width="36.42578125" style="140" customWidth="1"/>
    <col min="8707" max="8707" width="32.42578125" style="140" customWidth="1"/>
    <col min="8708" max="8708" width="32.28515625" style="140" customWidth="1"/>
    <col min="8709" max="8709" width="26.5703125" style="140" customWidth="1"/>
    <col min="8710" max="8710" width="20" style="140" customWidth="1"/>
    <col min="8711" max="8711" width="10.140625" style="140" customWidth="1"/>
    <col min="8712" max="8712" width="10.28515625" style="140" customWidth="1"/>
    <col min="8713" max="8713" width="14.28515625" style="140" customWidth="1"/>
    <col min="8714" max="8714" width="9.7109375" style="140" customWidth="1"/>
    <col min="8715" max="8715" width="25" style="140" customWidth="1"/>
    <col min="8716" max="8716" width="11.5703125" style="140" customWidth="1"/>
    <col min="8717" max="8720" width="5.140625" style="140" customWidth="1"/>
    <col min="8721" max="8721" width="8.42578125" style="140" customWidth="1"/>
    <col min="8722" max="8723" width="0" style="140" hidden="1" customWidth="1"/>
    <col min="8724" max="8724" width="10.28515625" style="140" customWidth="1"/>
    <col min="8725" max="8725" width="9.5703125" style="140" customWidth="1"/>
    <col min="8726" max="8726" width="0" style="140" hidden="1" customWidth="1"/>
    <col min="8727" max="8727" width="9" style="140" customWidth="1"/>
    <col min="8728" max="8728" width="5.140625" style="140" customWidth="1"/>
    <col min="8729" max="8729" width="3.5703125" style="140" customWidth="1"/>
    <col min="8730" max="8730" width="4" style="140" customWidth="1"/>
    <col min="8731" max="8731" width="29.28515625" style="140" customWidth="1"/>
    <col min="8732" max="8732" width="4.7109375" style="140" customWidth="1"/>
    <col min="8733" max="8733" width="4.85546875" style="140" customWidth="1"/>
    <col min="8734" max="8735" width="14.140625" style="140" customWidth="1"/>
    <col min="8736" max="8736" width="17.7109375" style="140" customWidth="1"/>
    <col min="8737" max="8737" width="10" style="140" customWidth="1"/>
    <col min="8738" max="8738" width="10.42578125" style="140" customWidth="1"/>
    <col min="8739" max="8739" width="26.7109375" style="140" customWidth="1"/>
    <col min="8740" max="8740" width="11.42578125" style="140"/>
    <col min="8741" max="8741" width="11.28515625" style="140" customWidth="1"/>
    <col min="8742" max="8742" width="0" style="140" hidden="1" customWidth="1"/>
    <col min="8743" max="8959" width="11.42578125" style="140"/>
    <col min="8960" max="8960" width="2.7109375" style="140" customWidth="1"/>
    <col min="8961" max="8961" width="0" style="140" hidden="1" customWidth="1"/>
    <col min="8962" max="8962" width="36.42578125" style="140" customWidth="1"/>
    <col min="8963" max="8963" width="32.42578125" style="140" customWidth="1"/>
    <col min="8964" max="8964" width="32.28515625" style="140" customWidth="1"/>
    <col min="8965" max="8965" width="26.5703125" style="140" customWidth="1"/>
    <col min="8966" max="8966" width="20" style="140" customWidth="1"/>
    <col min="8967" max="8967" width="10.140625" style="140" customWidth="1"/>
    <col min="8968" max="8968" width="10.28515625" style="140" customWidth="1"/>
    <col min="8969" max="8969" width="14.28515625" style="140" customWidth="1"/>
    <col min="8970" max="8970" width="9.7109375" style="140" customWidth="1"/>
    <col min="8971" max="8971" width="25" style="140" customWidth="1"/>
    <col min="8972" max="8972" width="11.5703125" style="140" customWidth="1"/>
    <col min="8973" max="8976" width="5.140625" style="140" customWidth="1"/>
    <col min="8977" max="8977" width="8.42578125" style="140" customWidth="1"/>
    <col min="8978" max="8979" width="0" style="140" hidden="1" customWidth="1"/>
    <col min="8980" max="8980" width="10.28515625" style="140" customWidth="1"/>
    <col min="8981" max="8981" width="9.5703125" style="140" customWidth="1"/>
    <col min="8982" max="8982" width="0" style="140" hidden="1" customWidth="1"/>
    <col min="8983" max="8983" width="9" style="140" customWidth="1"/>
    <col min="8984" max="8984" width="5.140625" style="140" customWidth="1"/>
    <col min="8985" max="8985" width="3.5703125" style="140" customWidth="1"/>
    <col min="8986" max="8986" width="4" style="140" customWidth="1"/>
    <col min="8987" max="8987" width="29.28515625" style="140" customWidth="1"/>
    <col min="8988" max="8988" width="4.7109375" style="140" customWidth="1"/>
    <col min="8989" max="8989" width="4.85546875" style="140" customWidth="1"/>
    <col min="8990" max="8991" width="14.140625" style="140" customWidth="1"/>
    <col min="8992" max="8992" width="17.7109375" style="140" customWidth="1"/>
    <col min="8993" max="8993" width="10" style="140" customWidth="1"/>
    <col min="8994" max="8994" width="10.42578125" style="140" customWidth="1"/>
    <col min="8995" max="8995" width="26.7109375" style="140" customWidth="1"/>
    <col min="8996" max="8996" width="11.42578125" style="140"/>
    <col min="8997" max="8997" width="11.28515625" style="140" customWidth="1"/>
    <col min="8998" max="8998" width="0" style="140" hidden="1" customWidth="1"/>
    <col min="8999" max="9215" width="11.42578125" style="140"/>
    <col min="9216" max="9216" width="2.7109375" style="140" customWidth="1"/>
    <col min="9217" max="9217" width="0" style="140" hidden="1" customWidth="1"/>
    <col min="9218" max="9218" width="36.42578125" style="140" customWidth="1"/>
    <col min="9219" max="9219" width="32.42578125" style="140" customWidth="1"/>
    <col min="9220" max="9220" width="32.28515625" style="140" customWidth="1"/>
    <col min="9221" max="9221" width="26.5703125" style="140" customWidth="1"/>
    <col min="9222" max="9222" width="20" style="140" customWidth="1"/>
    <col min="9223" max="9223" width="10.140625" style="140" customWidth="1"/>
    <col min="9224" max="9224" width="10.28515625" style="140" customWidth="1"/>
    <col min="9225" max="9225" width="14.28515625" style="140" customWidth="1"/>
    <col min="9226" max="9226" width="9.7109375" style="140" customWidth="1"/>
    <col min="9227" max="9227" width="25" style="140" customWidth="1"/>
    <col min="9228" max="9228" width="11.5703125" style="140" customWidth="1"/>
    <col min="9229" max="9232" width="5.140625" style="140" customWidth="1"/>
    <col min="9233" max="9233" width="8.42578125" style="140" customWidth="1"/>
    <col min="9234" max="9235" width="0" style="140" hidden="1" customWidth="1"/>
    <col min="9236" max="9236" width="10.28515625" style="140" customWidth="1"/>
    <col min="9237" max="9237" width="9.5703125" style="140" customWidth="1"/>
    <col min="9238" max="9238" width="0" style="140" hidden="1" customWidth="1"/>
    <col min="9239" max="9239" width="9" style="140" customWidth="1"/>
    <col min="9240" max="9240" width="5.140625" style="140" customWidth="1"/>
    <col min="9241" max="9241" width="3.5703125" style="140" customWidth="1"/>
    <col min="9242" max="9242" width="4" style="140" customWidth="1"/>
    <col min="9243" max="9243" width="29.28515625" style="140" customWidth="1"/>
    <col min="9244" max="9244" width="4.7109375" style="140" customWidth="1"/>
    <col min="9245" max="9245" width="4.85546875" style="140" customWidth="1"/>
    <col min="9246" max="9247" width="14.140625" style="140" customWidth="1"/>
    <col min="9248" max="9248" width="17.7109375" style="140" customWidth="1"/>
    <col min="9249" max="9249" width="10" style="140" customWidth="1"/>
    <col min="9250" max="9250" width="10.42578125" style="140" customWidth="1"/>
    <col min="9251" max="9251" width="26.7109375" style="140" customWidth="1"/>
    <col min="9252" max="9252" width="11.42578125" style="140"/>
    <col min="9253" max="9253" width="11.28515625" style="140" customWidth="1"/>
    <col min="9254" max="9254" width="0" style="140" hidden="1" customWidth="1"/>
    <col min="9255" max="9471" width="11.42578125" style="140"/>
    <col min="9472" max="9472" width="2.7109375" style="140" customWidth="1"/>
    <col min="9473" max="9473" width="0" style="140" hidden="1" customWidth="1"/>
    <col min="9474" max="9474" width="36.42578125" style="140" customWidth="1"/>
    <col min="9475" max="9475" width="32.42578125" style="140" customWidth="1"/>
    <col min="9476" max="9476" width="32.28515625" style="140" customWidth="1"/>
    <col min="9477" max="9477" width="26.5703125" style="140" customWidth="1"/>
    <col min="9478" max="9478" width="20" style="140" customWidth="1"/>
    <col min="9479" max="9479" width="10.140625" style="140" customWidth="1"/>
    <col min="9480" max="9480" width="10.28515625" style="140" customWidth="1"/>
    <col min="9481" max="9481" width="14.28515625" style="140" customWidth="1"/>
    <col min="9482" max="9482" width="9.7109375" style="140" customWidth="1"/>
    <col min="9483" max="9483" width="25" style="140" customWidth="1"/>
    <col min="9484" max="9484" width="11.5703125" style="140" customWidth="1"/>
    <col min="9485" max="9488" width="5.140625" style="140" customWidth="1"/>
    <col min="9489" max="9489" width="8.42578125" style="140" customWidth="1"/>
    <col min="9490" max="9491" width="0" style="140" hidden="1" customWidth="1"/>
    <col min="9492" max="9492" width="10.28515625" style="140" customWidth="1"/>
    <col min="9493" max="9493" width="9.5703125" style="140" customWidth="1"/>
    <col min="9494" max="9494" width="0" style="140" hidden="1" customWidth="1"/>
    <col min="9495" max="9495" width="9" style="140" customWidth="1"/>
    <col min="9496" max="9496" width="5.140625" style="140" customWidth="1"/>
    <col min="9497" max="9497" width="3.5703125" style="140" customWidth="1"/>
    <col min="9498" max="9498" width="4" style="140" customWidth="1"/>
    <col min="9499" max="9499" width="29.28515625" style="140" customWidth="1"/>
    <col min="9500" max="9500" width="4.7109375" style="140" customWidth="1"/>
    <col min="9501" max="9501" width="4.85546875" style="140" customWidth="1"/>
    <col min="9502" max="9503" width="14.140625" style="140" customWidth="1"/>
    <col min="9504" max="9504" width="17.7109375" style="140" customWidth="1"/>
    <col min="9505" max="9505" width="10" style="140" customWidth="1"/>
    <col min="9506" max="9506" width="10.42578125" style="140" customWidth="1"/>
    <col min="9507" max="9507" width="26.7109375" style="140" customWidth="1"/>
    <col min="9508" max="9508" width="11.42578125" style="140"/>
    <col min="9509" max="9509" width="11.28515625" style="140" customWidth="1"/>
    <col min="9510" max="9510" width="0" style="140" hidden="1" customWidth="1"/>
    <col min="9511" max="9727" width="11.42578125" style="140"/>
    <col min="9728" max="9728" width="2.7109375" style="140" customWidth="1"/>
    <col min="9729" max="9729" width="0" style="140" hidden="1" customWidth="1"/>
    <col min="9730" max="9730" width="36.42578125" style="140" customWidth="1"/>
    <col min="9731" max="9731" width="32.42578125" style="140" customWidth="1"/>
    <col min="9732" max="9732" width="32.28515625" style="140" customWidth="1"/>
    <col min="9733" max="9733" width="26.5703125" style="140" customWidth="1"/>
    <col min="9734" max="9734" width="20" style="140" customWidth="1"/>
    <col min="9735" max="9735" width="10.140625" style="140" customWidth="1"/>
    <col min="9736" max="9736" width="10.28515625" style="140" customWidth="1"/>
    <col min="9737" max="9737" width="14.28515625" style="140" customWidth="1"/>
    <col min="9738" max="9738" width="9.7109375" style="140" customWidth="1"/>
    <col min="9739" max="9739" width="25" style="140" customWidth="1"/>
    <col min="9740" max="9740" width="11.5703125" style="140" customWidth="1"/>
    <col min="9741" max="9744" width="5.140625" style="140" customWidth="1"/>
    <col min="9745" max="9745" width="8.42578125" style="140" customWidth="1"/>
    <col min="9746" max="9747" width="0" style="140" hidden="1" customWidth="1"/>
    <col min="9748" max="9748" width="10.28515625" style="140" customWidth="1"/>
    <col min="9749" max="9749" width="9.5703125" style="140" customWidth="1"/>
    <col min="9750" max="9750" width="0" style="140" hidden="1" customWidth="1"/>
    <col min="9751" max="9751" width="9" style="140" customWidth="1"/>
    <col min="9752" max="9752" width="5.140625" style="140" customWidth="1"/>
    <col min="9753" max="9753" width="3.5703125" style="140" customWidth="1"/>
    <col min="9754" max="9754" width="4" style="140" customWidth="1"/>
    <col min="9755" max="9755" width="29.28515625" style="140" customWidth="1"/>
    <col min="9756" max="9756" width="4.7109375" style="140" customWidth="1"/>
    <col min="9757" max="9757" width="4.85546875" style="140" customWidth="1"/>
    <col min="9758" max="9759" width="14.140625" style="140" customWidth="1"/>
    <col min="9760" max="9760" width="17.7109375" style="140" customWidth="1"/>
    <col min="9761" max="9761" width="10" style="140" customWidth="1"/>
    <col min="9762" max="9762" width="10.42578125" style="140" customWidth="1"/>
    <col min="9763" max="9763" width="26.7109375" style="140" customWidth="1"/>
    <col min="9764" max="9764" width="11.42578125" style="140"/>
    <col min="9765" max="9765" width="11.28515625" style="140" customWidth="1"/>
    <col min="9766" max="9766" width="0" style="140" hidden="1" customWidth="1"/>
    <col min="9767" max="9983" width="11.42578125" style="140"/>
    <col min="9984" max="9984" width="2.7109375" style="140" customWidth="1"/>
    <col min="9985" max="9985" width="0" style="140" hidden="1" customWidth="1"/>
    <col min="9986" max="9986" width="36.42578125" style="140" customWidth="1"/>
    <col min="9987" max="9987" width="32.42578125" style="140" customWidth="1"/>
    <col min="9988" max="9988" width="32.28515625" style="140" customWidth="1"/>
    <col min="9989" max="9989" width="26.5703125" style="140" customWidth="1"/>
    <col min="9990" max="9990" width="20" style="140" customWidth="1"/>
    <col min="9991" max="9991" width="10.140625" style="140" customWidth="1"/>
    <col min="9992" max="9992" width="10.28515625" style="140" customWidth="1"/>
    <col min="9993" max="9993" width="14.28515625" style="140" customWidth="1"/>
    <col min="9994" max="9994" width="9.7109375" style="140" customWidth="1"/>
    <col min="9995" max="9995" width="25" style="140" customWidth="1"/>
    <col min="9996" max="9996" width="11.5703125" style="140" customWidth="1"/>
    <col min="9997" max="10000" width="5.140625" style="140" customWidth="1"/>
    <col min="10001" max="10001" width="8.42578125" style="140" customWidth="1"/>
    <col min="10002" max="10003" width="0" style="140" hidden="1" customWidth="1"/>
    <col min="10004" max="10004" width="10.28515625" style="140" customWidth="1"/>
    <col min="10005" max="10005" width="9.5703125" style="140" customWidth="1"/>
    <col min="10006" max="10006" width="0" style="140" hidden="1" customWidth="1"/>
    <col min="10007" max="10007" width="9" style="140" customWidth="1"/>
    <col min="10008" max="10008" width="5.140625" style="140" customWidth="1"/>
    <col min="10009" max="10009" width="3.5703125" style="140" customWidth="1"/>
    <col min="10010" max="10010" width="4" style="140" customWidth="1"/>
    <col min="10011" max="10011" width="29.28515625" style="140" customWidth="1"/>
    <col min="10012" max="10012" width="4.7109375" style="140" customWidth="1"/>
    <col min="10013" max="10013" width="4.85546875" style="140" customWidth="1"/>
    <col min="10014" max="10015" width="14.140625" style="140" customWidth="1"/>
    <col min="10016" max="10016" width="17.7109375" style="140" customWidth="1"/>
    <col min="10017" max="10017" width="10" style="140" customWidth="1"/>
    <col min="10018" max="10018" width="10.42578125" style="140" customWidth="1"/>
    <col min="10019" max="10019" width="26.7109375" style="140" customWidth="1"/>
    <col min="10020" max="10020" width="11.42578125" style="140"/>
    <col min="10021" max="10021" width="11.28515625" style="140" customWidth="1"/>
    <col min="10022" max="10022" width="0" style="140" hidden="1" customWidth="1"/>
    <col min="10023" max="10239" width="11.42578125" style="140"/>
    <col min="10240" max="10240" width="2.7109375" style="140" customWidth="1"/>
    <col min="10241" max="10241" width="0" style="140" hidden="1" customWidth="1"/>
    <col min="10242" max="10242" width="36.42578125" style="140" customWidth="1"/>
    <col min="10243" max="10243" width="32.42578125" style="140" customWidth="1"/>
    <col min="10244" max="10244" width="32.28515625" style="140" customWidth="1"/>
    <col min="10245" max="10245" width="26.5703125" style="140" customWidth="1"/>
    <col min="10246" max="10246" width="20" style="140" customWidth="1"/>
    <col min="10247" max="10247" width="10.140625" style="140" customWidth="1"/>
    <col min="10248" max="10248" width="10.28515625" style="140" customWidth="1"/>
    <col min="10249" max="10249" width="14.28515625" style="140" customWidth="1"/>
    <col min="10250" max="10250" width="9.7109375" style="140" customWidth="1"/>
    <col min="10251" max="10251" width="25" style="140" customWidth="1"/>
    <col min="10252" max="10252" width="11.5703125" style="140" customWidth="1"/>
    <col min="10253" max="10256" width="5.140625" style="140" customWidth="1"/>
    <col min="10257" max="10257" width="8.42578125" style="140" customWidth="1"/>
    <col min="10258" max="10259" width="0" style="140" hidden="1" customWidth="1"/>
    <col min="10260" max="10260" width="10.28515625" style="140" customWidth="1"/>
    <col min="10261" max="10261" width="9.5703125" style="140" customWidth="1"/>
    <col min="10262" max="10262" width="0" style="140" hidden="1" customWidth="1"/>
    <col min="10263" max="10263" width="9" style="140" customWidth="1"/>
    <col min="10264" max="10264" width="5.140625" style="140" customWidth="1"/>
    <col min="10265" max="10265" width="3.5703125" style="140" customWidth="1"/>
    <col min="10266" max="10266" width="4" style="140" customWidth="1"/>
    <col min="10267" max="10267" width="29.28515625" style="140" customWidth="1"/>
    <col min="10268" max="10268" width="4.7109375" style="140" customWidth="1"/>
    <col min="10269" max="10269" width="4.85546875" style="140" customWidth="1"/>
    <col min="10270" max="10271" width="14.140625" style="140" customWidth="1"/>
    <col min="10272" max="10272" width="17.7109375" style="140" customWidth="1"/>
    <col min="10273" max="10273" width="10" style="140" customWidth="1"/>
    <col min="10274" max="10274" width="10.42578125" style="140" customWidth="1"/>
    <col min="10275" max="10275" width="26.7109375" style="140" customWidth="1"/>
    <col min="10276" max="10276" width="11.42578125" style="140"/>
    <col min="10277" max="10277" width="11.28515625" style="140" customWidth="1"/>
    <col min="10278" max="10278" width="0" style="140" hidden="1" customWidth="1"/>
    <col min="10279" max="10495" width="11.42578125" style="140"/>
    <col min="10496" max="10496" width="2.7109375" style="140" customWidth="1"/>
    <col min="10497" max="10497" width="0" style="140" hidden="1" customWidth="1"/>
    <col min="10498" max="10498" width="36.42578125" style="140" customWidth="1"/>
    <col min="10499" max="10499" width="32.42578125" style="140" customWidth="1"/>
    <col min="10500" max="10500" width="32.28515625" style="140" customWidth="1"/>
    <col min="10501" max="10501" width="26.5703125" style="140" customWidth="1"/>
    <col min="10502" max="10502" width="20" style="140" customWidth="1"/>
    <col min="10503" max="10503" width="10.140625" style="140" customWidth="1"/>
    <col min="10504" max="10504" width="10.28515625" style="140" customWidth="1"/>
    <col min="10505" max="10505" width="14.28515625" style="140" customWidth="1"/>
    <col min="10506" max="10506" width="9.7109375" style="140" customWidth="1"/>
    <col min="10507" max="10507" width="25" style="140" customWidth="1"/>
    <col min="10508" max="10508" width="11.5703125" style="140" customWidth="1"/>
    <col min="10509" max="10512" width="5.140625" style="140" customWidth="1"/>
    <col min="10513" max="10513" width="8.42578125" style="140" customWidth="1"/>
    <col min="10514" max="10515" width="0" style="140" hidden="1" customWidth="1"/>
    <col min="10516" max="10516" width="10.28515625" style="140" customWidth="1"/>
    <col min="10517" max="10517" width="9.5703125" style="140" customWidth="1"/>
    <col min="10518" max="10518" width="0" style="140" hidden="1" customWidth="1"/>
    <col min="10519" max="10519" width="9" style="140" customWidth="1"/>
    <col min="10520" max="10520" width="5.140625" style="140" customWidth="1"/>
    <col min="10521" max="10521" width="3.5703125" style="140" customWidth="1"/>
    <col min="10522" max="10522" width="4" style="140" customWidth="1"/>
    <col min="10523" max="10523" width="29.28515625" style="140" customWidth="1"/>
    <col min="10524" max="10524" width="4.7109375" style="140" customWidth="1"/>
    <col min="10525" max="10525" width="4.85546875" style="140" customWidth="1"/>
    <col min="10526" max="10527" width="14.140625" style="140" customWidth="1"/>
    <col min="10528" max="10528" width="17.7109375" style="140" customWidth="1"/>
    <col min="10529" max="10529" width="10" style="140" customWidth="1"/>
    <col min="10530" max="10530" width="10.42578125" style="140" customWidth="1"/>
    <col min="10531" max="10531" width="26.7109375" style="140" customWidth="1"/>
    <col min="10532" max="10532" width="11.42578125" style="140"/>
    <col min="10533" max="10533" width="11.28515625" style="140" customWidth="1"/>
    <col min="10534" max="10534" width="0" style="140" hidden="1" customWidth="1"/>
    <col min="10535" max="10751" width="11.42578125" style="140"/>
    <col min="10752" max="10752" width="2.7109375" style="140" customWidth="1"/>
    <col min="10753" max="10753" width="0" style="140" hidden="1" customWidth="1"/>
    <col min="10754" max="10754" width="36.42578125" style="140" customWidth="1"/>
    <col min="10755" max="10755" width="32.42578125" style="140" customWidth="1"/>
    <col min="10756" max="10756" width="32.28515625" style="140" customWidth="1"/>
    <col min="10757" max="10757" width="26.5703125" style="140" customWidth="1"/>
    <col min="10758" max="10758" width="20" style="140" customWidth="1"/>
    <col min="10759" max="10759" width="10.140625" style="140" customWidth="1"/>
    <col min="10760" max="10760" width="10.28515625" style="140" customWidth="1"/>
    <col min="10761" max="10761" width="14.28515625" style="140" customWidth="1"/>
    <col min="10762" max="10762" width="9.7109375" style="140" customWidth="1"/>
    <col min="10763" max="10763" width="25" style="140" customWidth="1"/>
    <col min="10764" max="10764" width="11.5703125" style="140" customWidth="1"/>
    <col min="10765" max="10768" width="5.140625" style="140" customWidth="1"/>
    <col min="10769" max="10769" width="8.42578125" style="140" customWidth="1"/>
    <col min="10770" max="10771" width="0" style="140" hidden="1" customWidth="1"/>
    <col min="10772" max="10772" width="10.28515625" style="140" customWidth="1"/>
    <col min="10773" max="10773" width="9.5703125" style="140" customWidth="1"/>
    <col min="10774" max="10774" width="0" style="140" hidden="1" customWidth="1"/>
    <col min="10775" max="10775" width="9" style="140" customWidth="1"/>
    <col min="10776" max="10776" width="5.140625" style="140" customWidth="1"/>
    <col min="10777" max="10777" width="3.5703125" style="140" customWidth="1"/>
    <col min="10778" max="10778" width="4" style="140" customWidth="1"/>
    <col min="10779" max="10779" width="29.28515625" style="140" customWidth="1"/>
    <col min="10780" max="10780" width="4.7109375" style="140" customWidth="1"/>
    <col min="10781" max="10781" width="4.85546875" style="140" customWidth="1"/>
    <col min="10782" max="10783" width="14.140625" style="140" customWidth="1"/>
    <col min="10784" max="10784" width="17.7109375" style="140" customWidth="1"/>
    <col min="10785" max="10785" width="10" style="140" customWidth="1"/>
    <col min="10786" max="10786" width="10.42578125" style="140" customWidth="1"/>
    <col min="10787" max="10787" width="26.7109375" style="140" customWidth="1"/>
    <col min="10788" max="10788" width="11.42578125" style="140"/>
    <col min="10789" max="10789" width="11.28515625" style="140" customWidth="1"/>
    <col min="10790" max="10790" width="0" style="140" hidden="1" customWidth="1"/>
    <col min="10791" max="11007" width="11.42578125" style="140"/>
    <col min="11008" max="11008" width="2.7109375" style="140" customWidth="1"/>
    <col min="11009" max="11009" width="0" style="140" hidden="1" customWidth="1"/>
    <col min="11010" max="11010" width="36.42578125" style="140" customWidth="1"/>
    <col min="11011" max="11011" width="32.42578125" style="140" customWidth="1"/>
    <col min="11012" max="11012" width="32.28515625" style="140" customWidth="1"/>
    <col min="11013" max="11013" width="26.5703125" style="140" customWidth="1"/>
    <col min="11014" max="11014" width="20" style="140" customWidth="1"/>
    <col min="11015" max="11015" width="10.140625" style="140" customWidth="1"/>
    <col min="11016" max="11016" width="10.28515625" style="140" customWidth="1"/>
    <col min="11017" max="11017" width="14.28515625" style="140" customWidth="1"/>
    <col min="11018" max="11018" width="9.7109375" style="140" customWidth="1"/>
    <col min="11019" max="11019" width="25" style="140" customWidth="1"/>
    <col min="11020" max="11020" width="11.5703125" style="140" customWidth="1"/>
    <col min="11021" max="11024" width="5.140625" style="140" customWidth="1"/>
    <col min="11025" max="11025" width="8.42578125" style="140" customWidth="1"/>
    <col min="11026" max="11027" width="0" style="140" hidden="1" customWidth="1"/>
    <col min="11028" max="11028" width="10.28515625" style="140" customWidth="1"/>
    <col min="11029" max="11029" width="9.5703125" style="140" customWidth="1"/>
    <col min="11030" max="11030" width="0" style="140" hidden="1" customWidth="1"/>
    <col min="11031" max="11031" width="9" style="140" customWidth="1"/>
    <col min="11032" max="11032" width="5.140625" style="140" customWidth="1"/>
    <col min="11033" max="11033" width="3.5703125" style="140" customWidth="1"/>
    <col min="11034" max="11034" width="4" style="140" customWidth="1"/>
    <col min="11035" max="11035" width="29.28515625" style="140" customWidth="1"/>
    <col min="11036" max="11036" width="4.7109375" style="140" customWidth="1"/>
    <col min="11037" max="11037" width="4.85546875" style="140" customWidth="1"/>
    <col min="11038" max="11039" width="14.140625" style="140" customWidth="1"/>
    <col min="11040" max="11040" width="17.7109375" style="140" customWidth="1"/>
    <col min="11041" max="11041" width="10" style="140" customWidth="1"/>
    <col min="11042" max="11042" width="10.42578125" style="140" customWidth="1"/>
    <col min="11043" max="11043" width="26.7109375" style="140" customWidth="1"/>
    <col min="11044" max="11044" width="11.42578125" style="140"/>
    <col min="11045" max="11045" width="11.28515625" style="140" customWidth="1"/>
    <col min="11046" max="11046" width="0" style="140" hidden="1" customWidth="1"/>
    <col min="11047" max="11263" width="11.42578125" style="140"/>
    <col min="11264" max="11264" width="2.7109375" style="140" customWidth="1"/>
    <col min="11265" max="11265" width="0" style="140" hidden="1" customWidth="1"/>
    <col min="11266" max="11266" width="36.42578125" style="140" customWidth="1"/>
    <col min="11267" max="11267" width="32.42578125" style="140" customWidth="1"/>
    <col min="11268" max="11268" width="32.28515625" style="140" customWidth="1"/>
    <col min="11269" max="11269" width="26.5703125" style="140" customWidth="1"/>
    <col min="11270" max="11270" width="20" style="140" customWidth="1"/>
    <col min="11271" max="11271" width="10.140625" style="140" customWidth="1"/>
    <col min="11272" max="11272" width="10.28515625" style="140" customWidth="1"/>
    <col min="11273" max="11273" width="14.28515625" style="140" customWidth="1"/>
    <col min="11274" max="11274" width="9.7109375" style="140" customWidth="1"/>
    <col min="11275" max="11275" width="25" style="140" customWidth="1"/>
    <col min="11276" max="11276" width="11.5703125" style="140" customWidth="1"/>
    <col min="11277" max="11280" width="5.140625" style="140" customWidth="1"/>
    <col min="11281" max="11281" width="8.42578125" style="140" customWidth="1"/>
    <col min="11282" max="11283" width="0" style="140" hidden="1" customWidth="1"/>
    <col min="11284" max="11284" width="10.28515625" style="140" customWidth="1"/>
    <col min="11285" max="11285" width="9.5703125" style="140" customWidth="1"/>
    <col min="11286" max="11286" width="0" style="140" hidden="1" customWidth="1"/>
    <col min="11287" max="11287" width="9" style="140" customWidth="1"/>
    <col min="11288" max="11288" width="5.140625" style="140" customWidth="1"/>
    <col min="11289" max="11289" width="3.5703125" style="140" customWidth="1"/>
    <col min="11290" max="11290" width="4" style="140" customWidth="1"/>
    <col min="11291" max="11291" width="29.28515625" style="140" customWidth="1"/>
    <col min="11292" max="11292" width="4.7109375" style="140" customWidth="1"/>
    <col min="11293" max="11293" width="4.85546875" style="140" customWidth="1"/>
    <col min="11294" max="11295" width="14.140625" style="140" customWidth="1"/>
    <col min="11296" max="11296" width="17.7109375" style="140" customWidth="1"/>
    <col min="11297" max="11297" width="10" style="140" customWidth="1"/>
    <col min="11298" max="11298" width="10.42578125" style="140" customWidth="1"/>
    <col min="11299" max="11299" width="26.7109375" style="140" customWidth="1"/>
    <col min="11300" max="11300" width="11.42578125" style="140"/>
    <col min="11301" max="11301" width="11.28515625" style="140" customWidth="1"/>
    <col min="11302" max="11302" width="0" style="140" hidden="1" customWidth="1"/>
    <col min="11303" max="11519" width="11.42578125" style="140"/>
    <col min="11520" max="11520" width="2.7109375" style="140" customWidth="1"/>
    <col min="11521" max="11521" width="0" style="140" hidden="1" customWidth="1"/>
    <col min="11522" max="11522" width="36.42578125" style="140" customWidth="1"/>
    <col min="11523" max="11523" width="32.42578125" style="140" customWidth="1"/>
    <col min="11524" max="11524" width="32.28515625" style="140" customWidth="1"/>
    <col min="11525" max="11525" width="26.5703125" style="140" customWidth="1"/>
    <col min="11526" max="11526" width="20" style="140" customWidth="1"/>
    <col min="11527" max="11527" width="10.140625" style="140" customWidth="1"/>
    <col min="11528" max="11528" width="10.28515625" style="140" customWidth="1"/>
    <col min="11529" max="11529" width="14.28515625" style="140" customWidth="1"/>
    <col min="11530" max="11530" width="9.7109375" style="140" customWidth="1"/>
    <col min="11531" max="11531" width="25" style="140" customWidth="1"/>
    <col min="11532" max="11532" width="11.5703125" style="140" customWidth="1"/>
    <col min="11533" max="11536" width="5.140625" style="140" customWidth="1"/>
    <col min="11537" max="11537" width="8.42578125" style="140" customWidth="1"/>
    <col min="11538" max="11539" width="0" style="140" hidden="1" customWidth="1"/>
    <col min="11540" max="11540" width="10.28515625" style="140" customWidth="1"/>
    <col min="11541" max="11541" width="9.5703125" style="140" customWidth="1"/>
    <col min="11542" max="11542" width="0" style="140" hidden="1" customWidth="1"/>
    <col min="11543" max="11543" width="9" style="140" customWidth="1"/>
    <col min="11544" max="11544" width="5.140625" style="140" customWidth="1"/>
    <col min="11545" max="11545" width="3.5703125" style="140" customWidth="1"/>
    <col min="11546" max="11546" width="4" style="140" customWidth="1"/>
    <col min="11547" max="11547" width="29.28515625" style="140" customWidth="1"/>
    <col min="11548" max="11548" width="4.7109375" style="140" customWidth="1"/>
    <col min="11549" max="11549" width="4.85546875" style="140" customWidth="1"/>
    <col min="11550" max="11551" width="14.140625" style="140" customWidth="1"/>
    <col min="11552" max="11552" width="17.7109375" style="140" customWidth="1"/>
    <col min="11553" max="11553" width="10" style="140" customWidth="1"/>
    <col min="11554" max="11554" width="10.42578125" style="140" customWidth="1"/>
    <col min="11555" max="11555" width="26.7109375" style="140" customWidth="1"/>
    <col min="11556" max="11556" width="11.42578125" style="140"/>
    <col min="11557" max="11557" width="11.28515625" style="140" customWidth="1"/>
    <col min="11558" max="11558" width="0" style="140" hidden="1" customWidth="1"/>
    <col min="11559" max="11775" width="11.42578125" style="140"/>
    <col min="11776" max="11776" width="2.7109375" style="140" customWidth="1"/>
    <col min="11777" max="11777" width="0" style="140" hidden="1" customWidth="1"/>
    <col min="11778" max="11778" width="36.42578125" style="140" customWidth="1"/>
    <col min="11779" max="11779" width="32.42578125" style="140" customWidth="1"/>
    <col min="11780" max="11780" width="32.28515625" style="140" customWidth="1"/>
    <col min="11781" max="11781" width="26.5703125" style="140" customWidth="1"/>
    <col min="11782" max="11782" width="20" style="140" customWidth="1"/>
    <col min="11783" max="11783" width="10.140625" style="140" customWidth="1"/>
    <col min="11784" max="11784" width="10.28515625" style="140" customWidth="1"/>
    <col min="11785" max="11785" width="14.28515625" style="140" customWidth="1"/>
    <col min="11786" max="11786" width="9.7109375" style="140" customWidth="1"/>
    <col min="11787" max="11787" width="25" style="140" customWidth="1"/>
    <col min="11788" max="11788" width="11.5703125" style="140" customWidth="1"/>
    <col min="11789" max="11792" width="5.140625" style="140" customWidth="1"/>
    <col min="11793" max="11793" width="8.42578125" style="140" customWidth="1"/>
    <col min="11794" max="11795" width="0" style="140" hidden="1" customWidth="1"/>
    <col min="11796" max="11796" width="10.28515625" style="140" customWidth="1"/>
    <col min="11797" max="11797" width="9.5703125" style="140" customWidth="1"/>
    <col min="11798" max="11798" width="0" style="140" hidden="1" customWidth="1"/>
    <col min="11799" max="11799" width="9" style="140" customWidth="1"/>
    <col min="11800" max="11800" width="5.140625" style="140" customWidth="1"/>
    <col min="11801" max="11801" width="3.5703125" style="140" customWidth="1"/>
    <col min="11802" max="11802" width="4" style="140" customWidth="1"/>
    <col min="11803" max="11803" width="29.28515625" style="140" customWidth="1"/>
    <col min="11804" max="11804" width="4.7109375" style="140" customWidth="1"/>
    <col min="11805" max="11805" width="4.85546875" style="140" customWidth="1"/>
    <col min="11806" max="11807" width="14.140625" style="140" customWidth="1"/>
    <col min="11808" max="11808" width="17.7109375" style="140" customWidth="1"/>
    <col min="11809" max="11809" width="10" style="140" customWidth="1"/>
    <col min="11810" max="11810" width="10.42578125" style="140" customWidth="1"/>
    <col min="11811" max="11811" width="26.7109375" style="140" customWidth="1"/>
    <col min="11812" max="11812" width="11.42578125" style="140"/>
    <col min="11813" max="11813" width="11.28515625" style="140" customWidth="1"/>
    <col min="11814" max="11814" width="0" style="140" hidden="1" customWidth="1"/>
    <col min="11815" max="12031" width="11.42578125" style="140"/>
    <col min="12032" max="12032" width="2.7109375" style="140" customWidth="1"/>
    <col min="12033" max="12033" width="0" style="140" hidden="1" customWidth="1"/>
    <col min="12034" max="12034" width="36.42578125" style="140" customWidth="1"/>
    <col min="12035" max="12035" width="32.42578125" style="140" customWidth="1"/>
    <col min="12036" max="12036" width="32.28515625" style="140" customWidth="1"/>
    <col min="12037" max="12037" width="26.5703125" style="140" customWidth="1"/>
    <col min="12038" max="12038" width="20" style="140" customWidth="1"/>
    <col min="12039" max="12039" width="10.140625" style="140" customWidth="1"/>
    <col min="12040" max="12040" width="10.28515625" style="140" customWidth="1"/>
    <col min="12041" max="12041" width="14.28515625" style="140" customWidth="1"/>
    <col min="12042" max="12042" width="9.7109375" style="140" customWidth="1"/>
    <col min="12043" max="12043" width="25" style="140" customWidth="1"/>
    <col min="12044" max="12044" width="11.5703125" style="140" customWidth="1"/>
    <col min="12045" max="12048" width="5.140625" style="140" customWidth="1"/>
    <col min="12049" max="12049" width="8.42578125" style="140" customWidth="1"/>
    <col min="12050" max="12051" width="0" style="140" hidden="1" customWidth="1"/>
    <col min="12052" max="12052" width="10.28515625" style="140" customWidth="1"/>
    <col min="12053" max="12053" width="9.5703125" style="140" customWidth="1"/>
    <col min="12054" max="12054" width="0" style="140" hidden="1" customWidth="1"/>
    <col min="12055" max="12055" width="9" style="140" customWidth="1"/>
    <col min="12056" max="12056" width="5.140625" style="140" customWidth="1"/>
    <col min="12057" max="12057" width="3.5703125" style="140" customWidth="1"/>
    <col min="12058" max="12058" width="4" style="140" customWidth="1"/>
    <col min="12059" max="12059" width="29.28515625" style="140" customWidth="1"/>
    <col min="12060" max="12060" width="4.7109375" style="140" customWidth="1"/>
    <col min="12061" max="12061" width="4.85546875" style="140" customWidth="1"/>
    <col min="12062" max="12063" width="14.140625" style="140" customWidth="1"/>
    <col min="12064" max="12064" width="17.7109375" style="140" customWidth="1"/>
    <col min="12065" max="12065" width="10" style="140" customWidth="1"/>
    <col min="12066" max="12066" width="10.42578125" style="140" customWidth="1"/>
    <col min="12067" max="12067" width="26.7109375" style="140" customWidth="1"/>
    <col min="12068" max="12068" width="11.42578125" style="140"/>
    <col min="12069" max="12069" width="11.28515625" style="140" customWidth="1"/>
    <col min="12070" max="12070" width="0" style="140" hidden="1" customWidth="1"/>
    <col min="12071" max="12287" width="11.42578125" style="140"/>
    <col min="12288" max="12288" width="2.7109375" style="140" customWidth="1"/>
    <col min="12289" max="12289" width="0" style="140" hidden="1" customWidth="1"/>
    <col min="12290" max="12290" width="36.42578125" style="140" customWidth="1"/>
    <col min="12291" max="12291" width="32.42578125" style="140" customWidth="1"/>
    <col min="12292" max="12292" width="32.28515625" style="140" customWidth="1"/>
    <col min="12293" max="12293" width="26.5703125" style="140" customWidth="1"/>
    <col min="12294" max="12294" width="20" style="140" customWidth="1"/>
    <col min="12295" max="12295" width="10.140625" style="140" customWidth="1"/>
    <col min="12296" max="12296" width="10.28515625" style="140" customWidth="1"/>
    <col min="12297" max="12297" width="14.28515625" style="140" customWidth="1"/>
    <col min="12298" max="12298" width="9.7109375" style="140" customWidth="1"/>
    <col min="12299" max="12299" width="25" style="140" customWidth="1"/>
    <col min="12300" max="12300" width="11.5703125" style="140" customWidth="1"/>
    <col min="12301" max="12304" width="5.140625" style="140" customWidth="1"/>
    <col min="12305" max="12305" width="8.42578125" style="140" customWidth="1"/>
    <col min="12306" max="12307" width="0" style="140" hidden="1" customWidth="1"/>
    <col min="12308" max="12308" width="10.28515625" style="140" customWidth="1"/>
    <col min="12309" max="12309" width="9.5703125" style="140" customWidth="1"/>
    <col min="12310" max="12310" width="0" style="140" hidden="1" customWidth="1"/>
    <col min="12311" max="12311" width="9" style="140" customWidth="1"/>
    <col min="12312" max="12312" width="5.140625" style="140" customWidth="1"/>
    <col min="12313" max="12313" width="3.5703125" style="140" customWidth="1"/>
    <col min="12314" max="12314" width="4" style="140" customWidth="1"/>
    <col min="12315" max="12315" width="29.28515625" style="140" customWidth="1"/>
    <col min="12316" max="12316" width="4.7109375" style="140" customWidth="1"/>
    <col min="12317" max="12317" width="4.85546875" style="140" customWidth="1"/>
    <col min="12318" max="12319" width="14.140625" style="140" customWidth="1"/>
    <col min="12320" max="12320" width="17.7109375" style="140" customWidth="1"/>
    <col min="12321" max="12321" width="10" style="140" customWidth="1"/>
    <col min="12322" max="12322" width="10.42578125" style="140" customWidth="1"/>
    <col min="12323" max="12323" width="26.7109375" style="140" customWidth="1"/>
    <col min="12324" max="12324" width="11.42578125" style="140"/>
    <col min="12325" max="12325" width="11.28515625" style="140" customWidth="1"/>
    <col min="12326" max="12326" width="0" style="140" hidden="1" customWidth="1"/>
    <col min="12327" max="12543" width="11.42578125" style="140"/>
    <col min="12544" max="12544" width="2.7109375" style="140" customWidth="1"/>
    <col min="12545" max="12545" width="0" style="140" hidden="1" customWidth="1"/>
    <col min="12546" max="12546" width="36.42578125" style="140" customWidth="1"/>
    <col min="12547" max="12547" width="32.42578125" style="140" customWidth="1"/>
    <col min="12548" max="12548" width="32.28515625" style="140" customWidth="1"/>
    <col min="12549" max="12549" width="26.5703125" style="140" customWidth="1"/>
    <col min="12550" max="12550" width="20" style="140" customWidth="1"/>
    <col min="12551" max="12551" width="10.140625" style="140" customWidth="1"/>
    <col min="12552" max="12552" width="10.28515625" style="140" customWidth="1"/>
    <col min="12553" max="12553" width="14.28515625" style="140" customWidth="1"/>
    <col min="12554" max="12554" width="9.7109375" style="140" customWidth="1"/>
    <col min="12555" max="12555" width="25" style="140" customWidth="1"/>
    <col min="12556" max="12556" width="11.5703125" style="140" customWidth="1"/>
    <col min="12557" max="12560" width="5.140625" style="140" customWidth="1"/>
    <col min="12561" max="12561" width="8.42578125" style="140" customWidth="1"/>
    <col min="12562" max="12563" width="0" style="140" hidden="1" customWidth="1"/>
    <col min="12564" max="12564" width="10.28515625" style="140" customWidth="1"/>
    <col min="12565" max="12565" width="9.5703125" style="140" customWidth="1"/>
    <col min="12566" max="12566" width="0" style="140" hidden="1" customWidth="1"/>
    <col min="12567" max="12567" width="9" style="140" customWidth="1"/>
    <col min="12568" max="12568" width="5.140625" style="140" customWidth="1"/>
    <col min="12569" max="12569" width="3.5703125" style="140" customWidth="1"/>
    <col min="12570" max="12570" width="4" style="140" customWidth="1"/>
    <col min="12571" max="12571" width="29.28515625" style="140" customWidth="1"/>
    <col min="12572" max="12572" width="4.7109375" style="140" customWidth="1"/>
    <col min="12573" max="12573" width="4.85546875" style="140" customWidth="1"/>
    <col min="12574" max="12575" width="14.140625" style="140" customWidth="1"/>
    <col min="12576" max="12576" width="17.7109375" style="140" customWidth="1"/>
    <col min="12577" max="12577" width="10" style="140" customWidth="1"/>
    <col min="12578" max="12578" width="10.42578125" style="140" customWidth="1"/>
    <col min="12579" max="12579" width="26.7109375" style="140" customWidth="1"/>
    <col min="12580" max="12580" width="11.42578125" style="140"/>
    <col min="12581" max="12581" width="11.28515625" style="140" customWidth="1"/>
    <col min="12582" max="12582" width="0" style="140" hidden="1" customWidth="1"/>
    <col min="12583" max="12799" width="11.42578125" style="140"/>
    <col min="12800" max="12800" width="2.7109375" style="140" customWidth="1"/>
    <col min="12801" max="12801" width="0" style="140" hidden="1" customWidth="1"/>
    <col min="12802" max="12802" width="36.42578125" style="140" customWidth="1"/>
    <col min="12803" max="12803" width="32.42578125" style="140" customWidth="1"/>
    <col min="12804" max="12804" width="32.28515625" style="140" customWidth="1"/>
    <col min="12805" max="12805" width="26.5703125" style="140" customWidth="1"/>
    <col min="12806" max="12806" width="20" style="140" customWidth="1"/>
    <col min="12807" max="12807" width="10.140625" style="140" customWidth="1"/>
    <col min="12808" max="12808" width="10.28515625" style="140" customWidth="1"/>
    <col min="12809" max="12809" width="14.28515625" style="140" customWidth="1"/>
    <col min="12810" max="12810" width="9.7109375" style="140" customWidth="1"/>
    <col min="12811" max="12811" width="25" style="140" customWidth="1"/>
    <col min="12812" max="12812" width="11.5703125" style="140" customWidth="1"/>
    <col min="12813" max="12816" width="5.140625" style="140" customWidth="1"/>
    <col min="12817" max="12817" width="8.42578125" style="140" customWidth="1"/>
    <col min="12818" max="12819" width="0" style="140" hidden="1" customWidth="1"/>
    <col min="12820" max="12820" width="10.28515625" style="140" customWidth="1"/>
    <col min="12821" max="12821" width="9.5703125" style="140" customWidth="1"/>
    <col min="12822" max="12822" width="0" style="140" hidden="1" customWidth="1"/>
    <col min="12823" max="12823" width="9" style="140" customWidth="1"/>
    <col min="12824" max="12824" width="5.140625" style="140" customWidth="1"/>
    <col min="12825" max="12825" width="3.5703125" style="140" customWidth="1"/>
    <col min="12826" max="12826" width="4" style="140" customWidth="1"/>
    <col min="12827" max="12827" width="29.28515625" style="140" customWidth="1"/>
    <col min="12828" max="12828" width="4.7109375" style="140" customWidth="1"/>
    <col min="12829" max="12829" width="4.85546875" style="140" customWidth="1"/>
    <col min="12830" max="12831" width="14.140625" style="140" customWidth="1"/>
    <col min="12832" max="12832" width="17.7109375" style="140" customWidth="1"/>
    <col min="12833" max="12833" width="10" style="140" customWidth="1"/>
    <col min="12834" max="12834" width="10.42578125" style="140" customWidth="1"/>
    <col min="12835" max="12835" width="26.7109375" style="140" customWidth="1"/>
    <col min="12836" max="12836" width="11.42578125" style="140"/>
    <col min="12837" max="12837" width="11.28515625" style="140" customWidth="1"/>
    <col min="12838" max="12838" width="0" style="140" hidden="1" customWidth="1"/>
    <col min="12839" max="13055" width="11.42578125" style="140"/>
    <col min="13056" max="13056" width="2.7109375" style="140" customWidth="1"/>
    <col min="13057" max="13057" width="0" style="140" hidden="1" customWidth="1"/>
    <col min="13058" max="13058" width="36.42578125" style="140" customWidth="1"/>
    <col min="13059" max="13059" width="32.42578125" style="140" customWidth="1"/>
    <col min="13060" max="13060" width="32.28515625" style="140" customWidth="1"/>
    <col min="13061" max="13061" width="26.5703125" style="140" customWidth="1"/>
    <col min="13062" max="13062" width="20" style="140" customWidth="1"/>
    <col min="13063" max="13063" width="10.140625" style="140" customWidth="1"/>
    <col min="13064" max="13064" width="10.28515625" style="140" customWidth="1"/>
    <col min="13065" max="13065" width="14.28515625" style="140" customWidth="1"/>
    <col min="13066" max="13066" width="9.7109375" style="140" customWidth="1"/>
    <col min="13067" max="13067" width="25" style="140" customWidth="1"/>
    <col min="13068" max="13068" width="11.5703125" style="140" customWidth="1"/>
    <col min="13069" max="13072" width="5.140625" style="140" customWidth="1"/>
    <col min="13073" max="13073" width="8.42578125" style="140" customWidth="1"/>
    <col min="13074" max="13075" width="0" style="140" hidden="1" customWidth="1"/>
    <col min="13076" max="13076" width="10.28515625" style="140" customWidth="1"/>
    <col min="13077" max="13077" width="9.5703125" style="140" customWidth="1"/>
    <col min="13078" max="13078" width="0" style="140" hidden="1" customWidth="1"/>
    <col min="13079" max="13079" width="9" style="140" customWidth="1"/>
    <col min="13080" max="13080" width="5.140625" style="140" customWidth="1"/>
    <col min="13081" max="13081" width="3.5703125" style="140" customWidth="1"/>
    <col min="13082" max="13082" width="4" style="140" customWidth="1"/>
    <col min="13083" max="13083" width="29.28515625" style="140" customWidth="1"/>
    <col min="13084" max="13084" width="4.7109375" style="140" customWidth="1"/>
    <col min="13085" max="13085" width="4.85546875" style="140" customWidth="1"/>
    <col min="13086" max="13087" width="14.140625" style="140" customWidth="1"/>
    <col min="13088" max="13088" width="17.7109375" style="140" customWidth="1"/>
    <col min="13089" max="13089" width="10" style="140" customWidth="1"/>
    <col min="13090" max="13090" width="10.42578125" style="140" customWidth="1"/>
    <col min="13091" max="13091" width="26.7109375" style="140" customWidth="1"/>
    <col min="13092" max="13092" width="11.42578125" style="140"/>
    <col min="13093" max="13093" width="11.28515625" style="140" customWidth="1"/>
    <col min="13094" max="13094" width="0" style="140" hidden="1" customWidth="1"/>
    <col min="13095" max="13311" width="11.42578125" style="140"/>
    <col min="13312" max="13312" width="2.7109375" style="140" customWidth="1"/>
    <col min="13313" max="13313" width="0" style="140" hidden="1" customWidth="1"/>
    <col min="13314" max="13314" width="36.42578125" style="140" customWidth="1"/>
    <col min="13315" max="13315" width="32.42578125" style="140" customWidth="1"/>
    <col min="13316" max="13316" width="32.28515625" style="140" customWidth="1"/>
    <col min="13317" max="13317" width="26.5703125" style="140" customWidth="1"/>
    <col min="13318" max="13318" width="20" style="140" customWidth="1"/>
    <col min="13319" max="13319" width="10.140625" style="140" customWidth="1"/>
    <col min="13320" max="13320" width="10.28515625" style="140" customWidth="1"/>
    <col min="13321" max="13321" width="14.28515625" style="140" customWidth="1"/>
    <col min="13322" max="13322" width="9.7109375" style="140" customWidth="1"/>
    <col min="13323" max="13323" width="25" style="140" customWidth="1"/>
    <col min="13324" max="13324" width="11.5703125" style="140" customWidth="1"/>
    <col min="13325" max="13328" width="5.140625" style="140" customWidth="1"/>
    <col min="13329" max="13329" width="8.42578125" style="140" customWidth="1"/>
    <col min="13330" max="13331" width="0" style="140" hidden="1" customWidth="1"/>
    <col min="13332" max="13332" width="10.28515625" style="140" customWidth="1"/>
    <col min="13333" max="13333" width="9.5703125" style="140" customWidth="1"/>
    <col min="13334" max="13334" width="0" style="140" hidden="1" customWidth="1"/>
    <col min="13335" max="13335" width="9" style="140" customWidth="1"/>
    <col min="13336" max="13336" width="5.140625" style="140" customWidth="1"/>
    <col min="13337" max="13337" width="3.5703125" style="140" customWidth="1"/>
    <col min="13338" max="13338" width="4" style="140" customWidth="1"/>
    <col min="13339" max="13339" width="29.28515625" style="140" customWidth="1"/>
    <col min="13340" max="13340" width="4.7109375" style="140" customWidth="1"/>
    <col min="13341" max="13341" width="4.85546875" style="140" customWidth="1"/>
    <col min="13342" max="13343" width="14.140625" style="140" customWidth="1"/>
    <col min="13344" max="13344" width="17.7109375" style="140" customWidth="1"/>
    <col min="13345" max="13345" width="10" style="140" customWidth="1"/>
    <col min="13346" max="13346" width="10.42578125" style="140" customWidth="1"/>
    <col min="13347" max="13347" width="26.7109375" style="140" customWidth="1"/>
    <col min="13348" max="13348" width="11.42578125" style="140"/>
    <col min="13349" max="13349" width="11.28515625" style="140" customWidth="1"/>
    <col min="13350" max="13350" width="0" style="140" hidden="1" customWidth="1"/>
    <col min="13351" max="13567" width="11.42578125" style="140"/>
    <col min="13568" max="13568" width="2.7109375" style="140" customWidth="1"/>
    <col min="13569" max="13569" width="0" style="140" hidden="1" customWidth="1"/>
    <col min="13570" max="13570" width="36.42578125" style="140" customWidth="1"/>
    <col min="13571" max="13571" width="32.42578125" style="140" customWidth="1"/>
    <col min="13572" max="13572" width="32.28515625" style="140" customWidth="1"/>
    <col min="13573" max="13573" width="26.5703125" style="140" customWidth="1"/>
    <col min="13574" max="13574" width="20" style="140" customWidth="1"/>
    <col min="13575" max="13575" width="10.140625" style="140" customWidth="1"/>
    <col min="13576" max="13576" width="10.28515625" style="140" customWidth="1"/>
    <col min="13577" max="13577" width="14.28515625" style="140" customWidth="1"/>
    <col min="13578" max="13578" width="9.7109375" style="140" customWidth="1"/>
    <col min="13579" max="13579" width="25" style="140" customWidth="1"/>
    <col min="13580" max="13580" width="11.5703125" style="140" customWidth="1"/>
    <col min="13581" max="13584" width="5.140625" style="140" customWidth="1"/>
    <col min="13585" max="13585" width="8.42578125" style="140" customWidth="1"/>
    <col min="13586" max="13587" width="0" style="140" hidden="1" customWidth="1"/>
    <col min="13588" max="13588" width="10.28515625" style="140" customWidth="1"/>
    <col min="13589" max="13589" width="9.5703125" style="140" customWidth="1"/>
    <col min="13590" max="13590" width="0" style="140" hidden="1" customWidth="1"/>
    <col min="13591" max="13591" width="9" style="140" customWidth="1"/>
    <col min="13592" max="13592" width="5.140625" style="140" customWidth="1"/>
    <col min="13593" max="13593" width="3.5703125" style="140" customWidth="1"/>
    <col min="13594" max="13594" width="4" style="140" customWidth="1"/>
    <col min="13595" max="13595" width="29.28515625" style="140" customWidth="1"/>
    <col min="13596" max="13596" width="4.7109375" style="140" customWidth="1"/>
    <col min="13597" max="13597" width="4.85546875" style="140" customWidth="1"/>
    <col min="13598" max="13599" width="14.140625" style="140" customWidth="1"/>
    <col min="13600" max="13600" width="17.7109375" style="140" customWidth="1"/>
    <col min="13601" max="13601" width="10" style="140" customWidth="1"/>
    <col min="13602" max="13602" width="10.42578125" style="140" customWidth="1"/>
    <col min="13603" max="13603" width="26.7109375" style="140" customWidth="1"/>
    <col min="13604" max="13604" width="11.42578125" style="140"/>
    <col min="13605" max="13605" width="11.28515625" style="140" customWidth="1"/>
    <col min="13606" max="13606" width="0" style="140" hidden="1" customWidth="1"/>
    <col min="13607" max="13823" width="11.42578125" style="140"/>
    <col min="13824" max="13824" width="2.7109375" style="140" customWidth="1"/>
    <col min="13825" max="13825" width="0" style="140" hidden="1" customWidth="1"/>
    <col min="13826" max="13826" width="36.42578125" style="140" customWidth="1"/>
    <col min="13827" max="13827" width="32.42578125" style="140" customWidth="1"/>
    <col min="13828" max="13828" width="32.28515625" style="140" customWidth="1"/>
    <col min="13829" max="13829" width="26.5703125" style="140" customWidth="1"/>
    <col min="13830" max="13830" width="20" style="140" customWidth="1"/>
    <col min="13831" max="13831" width="10.140625" style="140" customWidth="1"/>
    <col min="13832" max="13832" width="10.28515625" style="140" customWidth="1"/>
    <col min="13833" max="13833" width="14.28515625" style="140" customWidth="1"/>
    <col min="13834" max="13834" width="9.7109375" style="140" customWidth="1"/>
    <col min="13835" max="13835" width="25" style="140" customWidth="1"/>
    <col min="13836" max="13836" width="11.5703125" style="140" customWidth="1"/>
    <col min="13837" max="13840" width="5.140625" style="140" customWidth="1"/>
    <col min="13841" max="13841" width="8.42578125" style="140" customWidth="1"/>
    <col min="13842" max="13843" width="0" style="140" hidden="1" customWidth="1"/>
    <col min="13844" max="13844" width="10.28515625" style="140" customWidth="1"/>
    <col min="13845" max="13845" width="9.5703125" style="140" customWidth="1"/>
    <col min="13846" max="13846" width="0" style="140" hidden="1" customWidth="1"/>
    <col min="13847" max="13847" width="9" style="140" customWidth="1"/>
    <col min="13848" max="13848" width="5.140625" style="140" customWidth="1"/>
    <col min="13849" max="13849" width="3.5703125" style="140" customWidth="1"/>
    <col min="13850" max="13850" width="4" style="140" customWidth="1"/>
    <col min="13851" max="13851" width="29.28515625" style="140" customWidth="1"/>
    <col min="13852" max="13852" width="4.7109375" style="140" customWidth="1"/>
    <col min="13853" max="13853" width="4.85546875" style="140" customWidth="1"/>
    <col min="13854" max="13855" width="14.140625" style="140" customWidth="1"/>
    <col min="13856" max="13856" width="17.7109375" style="140" customWidth="1"/>
    <col min="13857" max="13857" width="10" style="140" customWidth="1"/>
    <col min="13858" max="13858" width="10.42578125" style="140" customWidth="1"/>
    <col min="13859" max="13859" width="26.7109375" style="140" customWidth="1"/>
    <col min="13860" max="13860" width="11.42578125" style="140"/>
    <col min="13861" max="13861" width="11.28515625" style="140" customWidth="1"/>
    <col min="13862" max="13862" width="0" style="140" hidden="1" customWidth="1"/>
    <col min="13863" max="14079" width="11.42578125" style="140"/>
    <col min="14080" max="14080" width="2.7109375" style="140" customWidth="1"/>
    <col min="14081" max="14081" width="0" style="140" hidden="1" customWidth="1"/>
    <col min="14082" max="14082" width="36.42578125" style="140" customWidth="1"/>
    <col min="14083" max="14083" width="32.42578125" style="140" customWidth="1"/>
    <col min="14084" max="14084" width="32.28515625" style="140" customWidth="1"/>
    <col min="14085" max="14085" width="26.5703125" style="140" customWidth="1"/>
    <col min="14086" max="14086" width="20" style="140" customWidth="1"/>
    <col min="14087" max="14087" width="10.140625" style="140" customWidth="1"/>
    <col min="14088" max="14088" width="10.28515625" style="140" customWidth="1"/>
    <col min="14089" max="14089" width="14.28515625" style="140" customWidth="1"/>
    <col min="14090" max="14090" width="9.7109375" style="140" customWidth="1"/>
    <col min="14091" max="14091" width="25" style="140" customWidth="1"/>
    <col min="14092" max="14092" width="11.5703125" style="140" customWidth="1"/>
    <col min="14093" max="14096" width="5.140625" style="140" customWidth="1"/>
    <col min="14097" max="14097" width="8.42578125" style="140" customWidth="1"/>
    <col min="14098" max="14099" width="0" style="140" hidden="1" customWidth="1"/>
    <col min="14100" max="14100" width="10.28515625" style="140" customWidth="1"/>
    <col min="14101" max="14101" width="9.5703125" style="140" customWidth="1"/>
    <col min="14102" max="14102" width="0" style="140" hidden="1" customWidth="1"/>
    <col min="14103" max="14103" width="9" style="140" customWidth="1"/>
    <col min="14104" max="14104" width="5.140625" style="140" customWidth="1"/>
    <col min="14105" max="14105" width="3.5703125" style="140" customWidth="1"/>
    <col min="14106" max="14106" width="4" style="140" customWidth="1"/>
    <col min="14107" max="14107" width="29.28515625" style="140" customWidth="1"/>
    <col min="14108" max="14108" width="4.7109375" style="140" customWidth="1"/>
    <col min="14109" max="14109" width="4.85546875" style="140" customWidth="1"/>
    <col min="14110" max="14111" width="14.140625" style="140" customWidth="1"/>
    <col min="14112" max="14112" width="17.7109375" style="140" customWidth="1"/>
    <col min="14113" max="14113" width="10" style="140" customWidth="1"/>
    <col min="14114" max="14114" width="10.42578125" style="140" customWidth="1"/>
    <col min="14115" max="14115" width="26.7109375" style="140" customWidth="1"/>
    <col min="14116" max="14116" width="11.42578125" style="140"/>
    <col min="14117" max="14117" width="11.28515625" style="140" customWidth="1"/>
    <col min="14118" max="14118" width="0" style="140" hidden="1" customWidth="1"/>
    <col min="14119" max="14335" width="11.42578125" style="140"/>
    <col min="14336" max="14336" width="2.7109375" style="140" customWidth="1"/>
    <col min="14337" max="14337" width="0" style="140" hidden="1" customWidth="1"/>
    <col min="14338" max="14338" width="36.42578125" style="140" customWidth="1"/>
    <col min="14339" max="14339" width="32.42578125" style="140" customWidth="1"/>
    <col min="14340" max="14340" width="32.28515625" style="140" customWidth="1"/>
    <col min="14341" max="14341" width="26.5703125" style="140" customWidth="1"/>
    <col min="14342" max="14342" width="20" style="140" customWidth="1"/>
    <col min="14343" max="14343" width="10.140625" style="140" customWidth="1"/>
    <col min="14344" max="14344" width="10.28515625" style="140" customWidth="1"/>
    <col min="14345" max="14345" width="14.28515625" style="140" customWidth="1"/>
    <col min="14346" max="14346" width="9.7109375" style="140" customWidth="1"/>
    <col min="14347" max="14347" width="25" style="140" customWidth="1"/>
    <col min="14348" max="14348" width="11.5703125" style="140" customWidth="1"/>
    <col min="14349" max="14352" width="5.140625" style="140" customWidth="1"/>
    <col min="14353" max="14353" width="8.42578125" style="140" customWidth="1"/>
    <col min="14354" max="14355" width="0" style="140" hidden="1" customWidth="1"/>
    <col min="14356" max="14356" width="10.28515625" style="140" customWidth="1"/>
    <col min="14357" max="14357" width="9.5703125" style="140" customWidth="1"/>
    <col min="14358" max="14358" width="0" style="140" hidden="1" customWidth="1"/>
    <col min="14359" max="14359" width="9" style="140" customWidth="1"/>
    <col min="14360" max="14360" width="5.140625" style="140" customWidth="1"/>
    <col min="14361" max="14361" width="3.5703125" style="140" customWidth="1"/>
    <col min="14362" max="14362" width="4" style="140" customWidth="1"/>
    <col min="14363" max="14363" width="29.28515625" style="140" customWidth="1"/>
    <col min="14364" max="14364" width="4.7109375" style="140" customWidth="1"/>
    <col min="14365" max="14365" width="4.85546875" style="140" customWidth="1"/>
    <col min="14366" max="14367" width="14.140625" style="140" customWidth="1"/>
    <col min="14368" max="14368" width="17.7109375" style="140" customWidth="1"/>
    <col min="14369" max="14369" width="10" style="140" customWidth="1"/>
    <col min="14370" max="14370" width="10.42578125" style="140" customWidth="1"/>
    <col min="14371" max="14371" width="26.7109375" style="140" customWidth="1"/>
    <col min="14372" max="14372" width="11.42578125" style="140"/>
    <col min="14373" max="14373" width="11.28515625" style="140" customWidth="1"/>
    <col min="14374" max="14374" width="0" style="140" hidden="1" customWidth="1"/>
    <col min="14375" max="14591" width="11.42578125" style="140"/>
    <col min="14592" max="14592" width="2.7109375" style="140" customWidth="1"/>
    <col min="14593" max="14593" width="0" style="140" hidden="1" customWidth="1"/>
    <col min="14594" max="14594" width="36.42578125" style="140" customWidth="1"/>
    <col min="14595" max="14595" width="32.42578125" style="140" customWidth="1"/>
    <col min="14596" max="14596" width="32.28515625" style="140" customWidth="1"/>
    <col min="14597" max="14597" width="26.5703125" style="140" customWidth="1"/>
    <col min="14598" max="14598" width="20" style="140" customWidth="1"/>
    <col min="14599" max="14599" width="10.140625" style="140" customWidth="1"/>
    <col min="14600" max="14600" width="10.28515625" style="140" customWidth="1"/>
    <col min="14601" max="14601" width="14.28515625" style="140" customWidth="1"/>
    <col min="14602" max="14602" width="9.7109375" style="140" customWidth="1"/>
    <col min="14603" max="14603" width="25" style="140" customWidth="1"/>
    <col min="14604" max="14604" width="11.5703125" style="140" customWidth="1"/>
    <col min="14605" max="14608" width="5.140625" style="140" customWidth="1"/>
    <col min="14609" max="14609" width="8.42578125" style="140" customWidth="1"/>
    <col min="14610" max="14611" width="0" style="140" hidden="1" customWidth="1"/>
    <col min="14612" max="14612" width="10.28515625" style="140" customWidth="1"/>
    <col min="14613" max="14613" width="9.5703125" style="140" customWidth="1"/>
    <col min="14614" max="14614" width="0" style="140" hidden="1" customWidth="1"/>
    <col min="14615" max="14615" width="9" style="140" customWidth="1"/>
    <col min="14616" max="14616" width="5.140625" style="140" customWidth="1"/>
    <col min="14617" max="14617" width="3.5703125" style="140" customWidth="1"/>
    <col min="14618" max="14618" width="4" style="140" customWidth="1"/>
    <col min="14619" max="14619" width="29.28515625" style="140" customWidth="1"/>
    <col min="14620" max="14620" width="4.7109375" style="140" customWidth="1"/>
    <col min="14621" max="14621" width="4.85546875" style="140" customWidth="1"/>
    <col min="14622" max="14623" width="14.140625" style="140" customWidth="1"/>
    <col min="14624" max="14624" width="17.7109375" style="140" customWidth="1"/>
    <col min="14625" max="14625" width="10" style="140" customWidth="1"/>
    <col min="14626" max="14626" width="10.42578125" style="140" customWidth="1"/>
    <col min="14627" max="14627" width="26.7109375" style="140" customWidth="1"/>
    <col min="14628" max="14628" width="11.42578125" style="140"/>
    <col min="14629" max="14629" width="11.28515625" style="140" customWidth="1"/>
    <col min="14630" max="14630" width="0" style="140" hidden="1" customWidth="1"/>
    <col min="14631" max="14847" width="11.42578125" style="140"/>
    <col min="14848" max="14848" width="2.7109375" style="140" customWidth="1"/>
    <col min="14849" max="14849" width="0" style="140" hidden="1" customWidth="1"/>
    <col min="14850" max="14850" width="36.42578125" style="140" customWidth="1"/>
    <col min="14851" max="14851" width="32.42578125" style="140" customWidth="1"/>
    <col min="14852" max="14852" width="32.28515625" style="140" customWidth="1"/>
    <col min="14853" max="14853" width="26.5703125" style="140" customWidth="1"/>
    <col min="14854" max="14854" width="20" style="140" customWidth="1"/>
    <col min="14855" max="14855" width="10.140625" style="140" customWidth="1"/>
    <col min="14856" max="14856" width="10.28515625" style="140" customWidth="1"/>
    <col min="14857" max="14857" width="14.28515625" style="140" customWidth="1"/>
    <col min="14858" max="14858" width="9.7109375" style="140" customWidth="1"/>
    <col min="14859" max="14859" width="25" style="140" customWidth="1"/>
    <col min="14860" max="14860" width="11.5703125" style="140" customWidth="1"/>
    <col min="14861" max="14864" width="5.140625" style="140" customWidth="1"/>
    <col min="14865" max="14865" width="8.42578125" style="140" customWidth="1"/>
    <col min="14866" max="14867" width="0" style="140" hidden="1" customWidth="1"/>
    <col min="14868" max="14868" width="10.28515625" style="140" customWidth="1"/>
    <col min="14869" max="14869" width="9.5703125" style="140" customWidth="1"/>
    <col min="14870" max="14870" width="0" style="140" hidden="1" customWidth="1"/>
    <col min="14871" max="14871" width="9" style="140" customWidth="1"/>
    <col min="14872" max="14872" width="5.140625" style="140" customWidth="1"/>
    <col min="14873" max="14873" width="3.5703125" style="140" customWidth="1"/>
    <col min="14874" max="14874" width="4" style="140" customWidth="1"/>
    <col min="14875" max="14875" width="29.28515625" style="140" customWidth="1"/>
    <col min="14876" max="14876" width="4.7109375" style="140" customWidth="1"/>
    <col min="14877" max="14877" width="4.85546875" style="140" customWidth="1"/>
    <col min="14878" max="14879" width="14.140625" style="140" customWidth="1"/>
    <col min="14880" max="14880" width="17.7109375" style="140" customWidth="1"/>
    <col min="14881" max="14881" width="10" style="140" customWidth="1"/>
    <col min="14882" max="14882" width="10.42578125" style="140" customWidth="1"/>
    <col min="14883" max="14883" width="26.7109375" style="140" customWidth="1"/>
    <col min="14884" max="14884" width="11.42578125" style="140"/>
    <col min="14885" max="14885" width="11.28515625" style="140" customWidth="1"/>
    <col min="14886" max="14886" width="0" style="140" hidden="1" customWidth="1"/>
    <col min="14887" max="15103" width="11.42578125" style="140"/>
    <col min="15104" max="15104" width="2.7109375" style="140" customWidth="1"/>
    <col min="15105" max="15105" width="0" style="140" hidden="1" customWidth="1"/>
    <col min="15106" max="15106" width="36.42578125" style="140" customWidth="1"/>
    <col min="15107" max="15107" width="32.42578125" style="140" customWidth="1"/>
    <col min="15108" max="15108" width="32.28515625" style="140" customWidth="1"/>
    <col min="15109" max="15109" width="26.5703125" style="140" customWidth="1"/>
    <col min="15110" max="15110" width="20" style="140" customWidth="1"/>
    <col min="15111" max="15111" width="10.140625" style="140" customWidth="1"/>
    <col min="15112" max="15112" width="10.28515625" style="140" customWidth="1"/>
    <col min="15113" max="15113" width="14.28515625" style="140" customWidth="1"/>
    <col min="15114" max="15114" width="9.7109375" style="140" customWidth="1"/>
    <col min="15115" max="15115" width="25" style="140" customWidth="1"/>
    <col min="15116" max="15116" width="11.5703125" style="140" customWidth="1"/>
    <col min="15117" max="15120" width="5.140625" style="140" customWidth="1"/>
    <col min="15121" max="15121" width="8.42578125" style="140" customWidth="1"/>
    <col min="15122" max="15123" width="0" style="140" hidden="1" customWidth="1"/>
    <col min="15124" max="15124" width="10.28515625" style="140" customWidth="1"/>
    <col min="15125" max="15125" width="9.5703125" style="140" customWidth="1"/>
    <col min="15126" max="15126" width="0" style="140" hidden="1" customWidth="1"/>
    <col min="15127" max="15127" width="9" style="140" customWidth="1"/>
    <col min="15128" max="15128" width="5.140625" style="140" customWidth="1"/>
    <col min="15129" max="15129" width="3.5703125" style="140" customWidth="1"/>
    <col min="15130" max="15130" width="4" style="140" customWidth="1"/>
    <col min="15131" max="15131" width="29.28515625" style="140" customWidth="1"/>
    <col min="15132" max="15132" width="4.7109375" style="140" customWidth="1"/>
    <col min="15133" max="15133" width="4.85546875" style="140" customWidth="1"/>
    <col min="15134" max="15135" width="14.140625" style="140" customWidth="1"/>
    <col min="15136" max="15136" width="17.7109375" style="140" customWidth="1"/>
    <col min="15137" max="15137" width="10" style="140" customWidth="1"/>
    <col min="15138" max="15138" width="10.42578125" style="140" customWidth="1"/>
    <col min="15139" max="15139" width="26.7109375" style="140" customWidth="1"/>
    <col min="15140" max="15140" width="11.42578125" style="140"/>
    <col min="15141" max="15141" width="11.28515625" style="140" customWidth="1"/>
    <col min="15142" max="15142" width="0" style="140" hidden="1" customWidth="1"/>
    <col min="15143" max="15359" width="11.42578125" style="140"/>
    <col min="15360" max="15360" width="2.7109375" style="140" customWidth="1"/>
    <col min="15361" max="15361" width="0" style="140" hidden="1" customWidth="1"/>
    <col min="15362" max="15362" width="36.42578125" style="140" customWidth="1"/>
    <col min="15363" max="15363" width="32.42578125" style="140" customWidth="1"/>
    <col min="15364" max="15364" width="32.28515625" style="140" customWidth="1"/>
    <col min="15365" max="15365" width="26.5703125" style="140" customWidth="1"/>
    <col min="15366" max="15366" width="20" style="140" customWidth="1"/>
    <col min="15367" max="15367" width="10.140625" style="140" customWidth="1"/>
    <col min="15368" max="15368" width="10.28515625" style="140" customWidth="1"/>
    <col min="15369" max="15369" width="14.28515625" style="140" customWidth="1"/>
    <col min="15370" max="15370" width="9.7109375" style="140" customWidth="1"/>
    <col min="15371" max="15371" width="25" style="140" customWidth="1"/>
    <col min="15372" max="15372" width="11.5703125" style="140" customWidth="1"/>
    <col min="15373" max="15376" width="5.140625" style="140" customWidth="1"/>
    <col min="15377" max="15377" width="8.42578125" style="140" customWidth="1"/>
    <col min="15378" max="15379" width="0" style="140" hidden="1" customWidth="1"/>
    <col min="15380" max="15380" width="10.28515625" style="140" customWidth="1"/>
    <col min="15381" max="15381" width="9.5703125" style="140" customWidth="1"/>
    <col min="15382" max="15382" width="0" style="140" hidden="1" customWidth="1"/>
    <col min="15383" max="15383" width="9" style="140" customWidth="1"/>
    <col min="15384" max="15384" width="5.140625" style="140" customWidth="1"/>
    <col min="15385" max="15385" width="3.5703125" style="140" customWidth="1"/>
    <col min="15386" max="15386" width="4" style="140" customWidth="1"/>
    <col min="15387" max="15387" width="29.28515625" style="140" customWidth="1"/>
    <col min="15388" max="15388" width="4.7109375" style="140" customWidth="1"/>
    <col min="15389" max="15389" width="4.85546875" style="140" customWidth="1"/>
    <col min="15390" max="15391" width="14.140625" style="140" customWidth="1"/>
    <col min="15392" max="15392" width="17.7109375" style="140" customWidth="1"/>
    <col min="15393" max="15393" width="10" style="140" customWidth="1"/>
    <col min="15394" max="15394" width="10.42578125" style="140" customWidth="1"/>
    <col min="15395" max="15395" width="26.7109375" style="140" customWidth="1"/>
    <col min="15396" max="15396" width="11.42578125" style="140"/>
    <col min="15397" max="15397" width="11.28515625" style="140" customWidth="1"/>
    <col min="15398" max="15398" width="0" style="140" hidden="1" customWidth="1"/>
    <col min="15399" max="15615" width="11.42578125" style="140"/>
    <col min="15616" max="15616" width="2.7109375" style="140" customWidth="1"/>
    <col min="15617" max="15617" width="0" style="140" hidden="1" customWidth="1"/>
    <col min="15618" max="15618" width="36.42578125" style="140" customWidth="1"/>
    <col min="15619" max="15619" width="32.42578125" style="140" customWidth="1"/>
    <col min="15620" max="15620" width="32.28515625" style="140" customWidth="1"/>
    <col min="15621" max="15621" width="26.5703125" style="140" customWidth="1"/>
    <col min="15622" max="15622" width="20" style="140" customWidth="1"/>
    <col min="15623" max="15623" width="10.140625" style="140" customWidth="1"/>
    <col min="15624" max="15624" width="10.28515625" style="140" customWidth="1"/>
    <col min="15625" max="15625" width="14.28515625" style="140" customWidth="1"/>
    <col min="15626" max="15626" width="9.7109375" style="140" customWidth="1"/>
    <col min="15627" max="15627" width="25" style="140" customWidth="1"/>
    <col min="15628" max="15628" width="11.5703125" style="140" customWidth="1"/>
    <col min="15629" max="15632" width="5.140625" style="140" customWidth="1"/>
    <col min="15633" max="15633" width="8.42578125" style="140" customWidth="1"/>
    <col min="15634" max="15635" width="0" style="140" hidden="1" customWidth="1"/>
    <col min="15636" max="15636" width="10.28515625" style="140" customWidth="1"/>
    <col min="15637" max="15637" width="9.5703125" style="140" customWidth="1"/>
    <col min="15638" max="15638" width="0" style="140" hidden="1" customWidth="1"/>
    <col min="15639" max="15639" width="9" style="140" customWidth="1"/>
    <col min="15640" max="15640" width="5.140625" style="140" customWidth="1"/>
    <col min="15641" max="15641" width="3.5703125" style="140" customWidth="1"/>
    <col min="15642" max="15642" width="4" style="140" customWidth="1"/>
    <col min="15643" max="15643" width="29.28515625" style="140" customWidth="1"/>
    <col min="15644" max="15644" width="4.7109375" style="140" customWidth="1"/>
    <col min="15645" max="15645" width="4.85546875" style="140" customWidth="1"/>
    <col min="15646" max="15647" width="14.140625" style="140" customWidth="1"/>
    <col min="15648" max="15648" width="17.7109375" style="140" customWidth="1"/>
    <col min="15649" max="15649" width="10" style="140" customWidth="1"/>
    <col min="15650" max="15650" width="10.42578125" style="140" customWidth="1"/>
    <col min="15651" max="15651" width="26.7109375" style="140" customWidth="1"/>
    <col min="15652" max="15652" width="11.42578125" style="140"/>
    <col min="15653" max="15653" width="11.28515625" style="140" customWidth="1"/>
    <col min="15654" max="15654" width="0" style="140" hidden="1" customWidth="1"/>
    <col min="15655" max="15871" width="11.42578125" style="140"/>
    <col min="15872" max="15872" width="2.7109375" style="140" customWidth="1"/>
    <col min="15873" max="15873" width="0" style="140" hidden="1" customWidth="1"/>
    <col min="15874" max="15874" width="36.42578125" style="140" customWidth="1"/>
    <col min="15875" max="15875" width="32.42578125" style="140" customWidth="1"/>
    <col min="15876" max="15876" width="32.28515625" style="140" customWidth="1"/>
    <col min="15877" max="15877" width="26.5703125" style="140" customWidth="1"/>
    <col min="15878" max="15878" width="20" style="140" customWidth="1"/>
    <col min="15879" max="15879" width="10.140625" style="140" customWidth="1"/>
    <col min="15880" max="15880" width="10.28515625" style="140" customWidth="1"/>
    <col min="15881" max="15881" width="14.28515625" style="140" customWidth="1"/>
    <col min="15882" max="15882" width="9.7109375" style="140" customWidth="1"/>
    <col min="15883" max="15883" width="25" style="140" customWidth="1"/>
    <col min="15884" max="15884" width="11.5703125" style="140" customWidth="1"/>
    <col min="15885" max="15888" width="5.140625" style="140" customWidth="1"/>
    <col min="15889" max="15889" width="8.42578125" style="140" customWidth="1"/>
    <col min="15890" max="15891" width="0" style="140" hidden="1" customWidth="1"/>
    <col min="15892" max="15892" width="10.28515625" style="140" customWidth="1"/>
    <col min="15893" max="15893" width="9.5703125" style="140" customWidth="1"/>
    <col min="15894" max="15894" width="0" style="140" hidden="1" customWidth="1"/>
    <col min="15895" max="15895" width="9" style="140" customWidth="1"/>
    <col min="15896" max="15896" width="5.140625" style="140" customWidth="1"/>
    <col min="15897" max="15897" width="3.5703125" style="140" customWidth="1"/>
    <col min="15898" max="15898" width="4" style="140" customWidth="1"/>
    <col min="15899" max="15899" width="29.28515625" style="140" customWidth="1"/>
    <col min="15900" max="15900" width="4.7109375" style="140" customWidth="1"/>
    <col min="15901" max="15901" width="4.85546875" style="140" customWidth="1"/>
    <col min="15902" max="15903" width="14.140625" style="140" customWidth="1"/>
    <col min="15904" max="15904" width="17.7109375" style="140" customWidth="1"/>
    <col min="15905" max="15905" width="10" style="140" customWidth="1"/>
    <col min="15906" max="15906" width="10.42578125" style="140" customWidth="1"/>
    <col min="15907" max="15907" width="26.7109375" style="140" customWidth="1"/>
    <col min="15908" max="15908" width="11.42578125" style="140"/>
    <col min="15909" max="15909" width="11.28515625" style="140" customWidth="1"/>
    <col min="15910" max="15910" width="0" style="140" hidden="1" customWidth="1"/>
    <col min="15911" max="16127" width="11.42578125" style="140"/>
    <col min="16128" max="16128" width="2.7109375" style="140" customWidth="1"/>
    <col min="16129" max="16129" width="0" style="140" hidden="1" customWidth="1"/>
    <col min="16130" max="16130" width="36.42578125" style="140" customWidth="1"/>
    <col min="16131" max="16131" width="32.42578125" style="140" customWidth="1"/>
    <col min="16132" max="16132" width="32.28515625" style="140" customWidth="1"/>
    <col min="16133" max="16133" width="26.5703125" style="140" customWidth="1"/>
    <col min="16134" max="16134" width="20" style="140" customWidth="1"/>
    <col min="16135" max="16135" width="10.140625" style="140" customWidth="1"/>
    <col min="16136" max="16136" width="10.28515625" style="140" customWidth="1"/>
    <col min="16137" max="16137" width="14.28515625" style="140" customWidth="1"/>
    <col min="16138" max="16138" width="9.7109375" style="140" customWidth="1"/>
    <col min="16139" max="16139" width="25" style="140" customWidth="1"/>
    <col min="16140" max="16140" width="11.5703125" style="140" customWidth="1"/>
    <col min="16141" max="16144" width="5.140625" style="140" customWidth="1"/>
    <col min="16145" max="16145" width="8.42578125" style="140" customWidth="1"/>
    <col min="16146" max="16147" width="0" style="140" hidden="1" customWidth="1"/>
    <col min="16148" max="16148" width="10.28515625" style="140" customWidth="1"/>
    <col min="16149" max="16149" width="9.5703125" style="140" customWidth="1"/>
    <col min="16150" max="16150" width="0" style="140" hidden="1" customWidth="1"/>
    <col min="16151" max="16151" width="9" style="140" customWidth="1"/>
    <col min="16152" max="16152" width="5.140625" style="140" customWidth="1"/>
    <col min="16153" max="16153" width="3.5703125" style="140" customWidth="1"/>
    <col min="16154" max="16154" width="4" style="140" customWidth="1"/>
    <col min="16155" max="16155" width="29.28515625" style="140" customWidth="1"/>
    <col min="16156" max="16156" width="4.7109375" style="140" customWidth="1"/>
    <col min="16157" max="16157" width="4.85546875" style="140" customWidth="1"/>
    <col min="16158" max="16159" width="14.140625" style="140" customWidth="1"/>
    <col min="16160" max="16160" width="17.7109375" style="140" customWidth="1"/>
    <col min="16161" max="16161" width="10" style="140" customWidth="1"/>
    <col min="16162" max="16162" width="10.42578125" style="140" customWidth="1"/>
    <col min="16163" max="16163" width="26.7109375" style="140" customWidth="1"/>
    <col min="16164" max="16164" width="11.42578125" style="140"/>
    <col min="16165" max="16165" width="11.28515625" style="140" customWidth="1"/>
    <col min="16166" max="16166" width="0" style="140" hidden="1" customWidth="1"/>
    <col min="16167" max="16384" width="11.42578125" style="140"/>
  </cols>
  <sheetData>
    <row r="1" spans="1:72" ht="42.75" customHeight="1" x14ac:dyDescent="0.25">
      <c r="A1" s="404" t="s">
        <v>484</v>
      </c>
      <c r="B1" s="405"/>
      <c r="C1" s="405"/>
      <c r="D1" s="405"/>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6"/>
    </row>
    <row r="2" spans="1:72" ht="33.75" customHeight="1" thickBot="1" x14ac:dyDescent="0.3">
      <c r="A2" s="407"/>
      <c r="B2" s="408"/>
      <c r="C2" s="408"/>
      <c r="D2" s="408"/>
      <c r="E2" s="408"/>
      <c r="F2" s="408"/>
      <c r="G2" s="408"/>
      <c r="H2" s="408"/>
      <c r="I2" s="408"/>
      <c r="J2" s="408"/>
      <c r="K2" s="408"/>
      <c r="L2" s="408"/>
      <c r="M2" s="408"/>
      <c r="N2" s="408"/>
      <c r="O2" s="408"/>
      <c r="P2" s="408"/>
      <c r="Q2" s="408"/>
      <c r="R2" s="408"/>
      <c r="S2" s="408"/>
      <c r="T2" s="408"/>
      <c r="U2" s="408"/>
      <c r="V2" s="408"/>
      <c r="W2" s="408"/>
      <c r="X2" s="408"/>
      <c r="Y2" s="408"/>
      <c r="Z2" s="408"/>
      <c r="AA2" s="408"/>
      <c r="AB2" s="408"/>
      <c r="AC2" s="408"/>
      <c r="AD2" s="408"/>
      <c r="AE2" s="408"/>
      <c r="AF2" s="408"/>
      <c r="AG2" s="408"/>
      <c r="AH2" s="408"/>
      <c r="AI2" s="408"/>
      <c r="AJ2" s="408"/>
      <c r="AK2" s="408"/>
      <c r="AL2" s="408"/>
      <c r="AM2" s="409"/>
    </row>
    <row r="3" spans="1:72" s="141" customFormat="1" ht="33.75" customHeight="1" x14ac:dyDescent="0.25">
      <c r="A3" s="312" t="s">
        <v>98</v>
      </c>
      <c r="B3" s="313"/>
      <c r="C3" s="173"/>
      <c r="D3" s="321" t="s">
        <v>97</v>
      </c>
      <c r="E3" s="321" t="s">
        <v>56</v>
      </c>
      <c r="F3" s="321" t="s">
        <v>53</v>
      </c>
      <c r="G3" s="321" t="s">
        <v>0</v>
      </c>
      <c r="H3" s="321" t="s">
        <v>99</v>
      </c>
      <c r="I3" s="321"/>
      <c r="J3" s="341" t="s">
        <v>28</v>
      </c>
      <c r="K3" s="341" t="s">
        <v>472</v>
      </c>
      <c r="L3" s="341"/>
      <c r="M3" s="341"/>
      <c r="N3" s="341"/>
      <c r="O3" s="341"/>
      <c r="P3" s="341"/>
      <c r="Q3" s="341"/>
      <c r="R3" s="341"/>
      <c r="S3" s="341"/>
      <c r="T3" s="131"/>
      <c r="U3" s="131"/>
      <c r="V3" s="131"/>
      <c r="W3" s="341" t="s">
        <v>473</v>
      </c>
      <c r="X3" s="341"/>
      <c r="Y3" s="131"/>
      <c r="Z3" s="341" t="s">
        <v>29</v>
      </c>
      <c r="AA3" s="341" t="s">
        <v>88</v>
      </c>
      <c r="AB3" s="341"/>
      <c r="AC3" s="341"/>
      <c r="AD3" s="348" t="s">
        <v>30</v>
      </c>
      <c r="AE3" s="348"/>
      <c r="AF3" s="348"/>
      <c r="AG3" s="348"/>
      <c r="AH3" s="348"/>
      <c r="AI3" s="348"/>
      <c r="AJ3" s="348"/>
      <c r="AK3" s="410" t="s">
        <v>485</v>
      </c>
      <c r="AL3" s="410"/>
      <c r="AM3" s="411"/>
    </row>
    <row r="4" spans="1:72" s="142" customFormat="1" ht="21" customHeight="1" x14ac:dyDescent="0.25">
      <c r="A4" s="314"/>
      <c r="B4" s="315"/>
      <c r="C4" s="174" t="s">
        <v>151</v>
      </c>
      <c r="D4" s="322"/>
      <c r="E4" s="322"/>
      <c r="F4" s="322"/>
      <c r="G4" s="322"/>
      <c r="H4" s="322"/>
      <c r="I4" s="322"/>
      <c r="J4" s="342"/>
      <c r="K4" s="342"/>
      <c r="L4" s="342"/>
      <c r="M4" s="342"/>
      <c r="N4" s="342"/>
      <c r="O4" s="342"/>
      <c r="P4" s="342"/>
      <c r="Q4" s="342"/>
      <c r="R4" s="342"/>
      <c r="S4" s="342"/>
      <c r="T4" s="132"/>
      <c r="U4" s="132"/>
      <c r="V4" s="132"/>
      <c r="W4" s="342"/>
      <c r="X4" s="342"/>
      <c r="Y4" s="132"/>
      <c r="Z4" s="342"/>
      <c r="AA4" s="342"/>
      <c r="AB4" s="342"/>
      <c r="AC4" s="342"/>
      <c r="AD4" s="419" t="s">
        <v>132</v>
      </c>
      <c r="AE4" s="304" t="s">
        <v>129</v>
      </c>
      <c r="AF4" s="304"/>
      <c r="AG4" s="304" t="s">
        <v>130</v>
      </c>
      <c r="AH4" s="304" t="s">
        <v>31</v>
      </c>
      <c r="AI4" s="304"/>
      <c r="AJ4" s="304" t="s">
        <v>131</v>
      </c>
      <c r="AK4" s="337" t="s">
        <v>480</v>
      </c>
      <c r="AL4" s="339" t="s">
        <v>134</v>
      </c>
      <c r="AM4" s="298" t="s">
        <v>481</v>
      </c>
    </row>
    <row r="5" spans="1:72" s="142" customFormat="1" ht="29.25" customHeight="1" thickBot="1" x14ac:dyDescent="0.3">
      <c r="A5" s="316"/>
      <c r="B5" s="317"/>
      <c r="C5" s="175"/>
      <c r="D5" s="129" t="s">
        <v>127</v>
      </c>
      <c r="E5" s="323"/>
      <c r="F5" s="129" t="s">
        <v>126</v>
      </c>
      <c r="G5" s="323"/>
      <c r="H5" s="129" t="s">
        <v>32</v>
      </c>
      <c r="I5" s="129" t="s">
        <v>33</v>
      </c>
      <c r="J5" s="343"/>
      <c r="K5" s="343" t="s">
        <v>34</v>
      </c>
      <c r="L5" s="343"/>
      <c r="M5" s="133" t="s">
        <v>35</v>
      </c>
      <c r="N5" s="117" t="s">
        <v>36</v>
      </c>
      <c r="O5" s="117" t="s">
        <v>124</v>
      </c>
      <c r="P5" s="117" t="s">
        <v>125</v>
      </c>
      <c r="Q5" s="117" t="s">
        <v>37</v>
      </c>
      <c r="R5" s="117" t="s">
        <v>38</v>
      </c>
      <c r="S5" s="133" t="s">
        <v>128</v>
      </c>
      <c r="T5" s="133" t="s">
        <v>51</v>
      </c>
      <c r="U5" s="133" t="s">
        <v>52</v>
      </c>
      <c r="V5" s="118"/>
      <c r="W5" s="133" t="s">
        <v>32</v>
      </c>
      <c r="X5" s="133" t="s">
        <v>33</v>
      </c>
      <c r="Y5" s="118"/>
      <c r="Z5" s="343"/>
      <c r="AA5" s="343"/>
      <c r="AB5" s="343"/>
      <c r="AC5" s="343"/>
      <c r="AD5" s="420"/>
      <c r="AE5" s="128" t="s">
        <v>75</v>
      </c>
      <c r="AF5" s="128" t="s">
        <v>76</v>
      </c>
      <c r="AG5" s="305"/>
      <c r="AH5" s="128" t="s">
        <v>77</v>
      </c>
      <c r="AI5" s="128" t="s">
        <v>133</v>
      </c>
      <c r="AJ5" s="305"/>
      <c r="AK5" s="338"/>
      <c r="AL5" s="340"/>
      <c r="AM5" s="299"/>
    </row>
    <row r="6" spans="1:72" s="142" customFormat="1" ht="175.5" customHeight="1" x14ac:dyDescent="0.25">
      <c r="A6" s="176" t="s">
        <v>135</v>
      </c>
      <c r="B6" s="177" t="s">
        <v>144</v>
      </c>
      <c r="C6" s="178">
        <f>VALUE(H6*I6)</f>
        <v>60</v>
      </c>
      <c r="D6" s="115" t="s">
        <v>262</v>
      </c>
      <c r="E6" s="115" t="s">
        <v>263</v>
      </c>
      <c r="F6" s="115" t="s">
        <v>264</v>
      </c>
      <c r="G6" s="125" t="s">
        <v>2</v>
      </c>
      <c r="H6" s="124">
        <v>3</v>
      </c>
      <c r="I6" s="124">
        <v>20</v>
      </c>
      <c r="J6" s="124" t="str">
        <f>VLOOKUP(C6,$T$65:$W$94,2,FALSE)</f>
        <v>Extrema</v>
      </c>
      <c r="K6" s="344" t="s">
        <v>265</v>
      </c>
      <c r="L6" s="344"/>
      <c r="M6" s="179" t="s">
        <v>48</v>
      </c>
      <c r="N6" s="179">
        <v>20</v>
      </c>
      <c r="O6" s="179">
        <v>10</v>
      </c>
      <c r="P6" s="179">
        <v>15</v>
      </c>
      <c r="Q6" s="179">
        <v>30</v>
      </c>
      <c r="R6" s="179">
        <v>0</v>
      </c>
      <c r="S6" s="116">
        <f t="shared" ref="S6:S7" si="0">SUM(N6:R6)</f>
        <v>75</v>
      </c>
      <c r="T6" s="179">
        <f>IF(M6="Preventivo",VLOOKUP(S6,$AC$89:$AD$109,2),0)</f>
        <v>1</v>
      </c>
      <c r="U6" s="179">
        <f>IF(M6="Correctivo",VLOOKUP(S6,$AC$89:$AE$109,3),0)</f>
        <v>0</v>
      </c>
      <c r="V6" s="180" t="b">
        <f>IF(U6=1,IF(I6=5,0,IF(I6=10,5,IF(I6=20,10))))</f>
        <v>0</v>
      </c>
      <c r="W6" s="124">
        <f t="shared" ref="W6" si="1">IF(H6-T6&lt;1,1,H6-T6)</f>
        <v>2</v>
      </c>
      <c r="X6" s="124">
        <f>I6-V6</f>
        <v>20</v>
      </c>
      <c r="Y6" s="116">
        <f>VALUE(W6*X6)</f>
        <v>40</v>
      </c>
      <c r="Z6" s="124" t="str">
        <f>VLOOKUP(Y6,$T$65:$U$100,2,FALSE)</f>
        <v>Alta</v>
      </c>
      <c r="AA6" s="292" t="s">
        <v>58</v>
      </c>
      <c r="AB6" s="292"/>
      <c r="AC6" s="292"/>
      <c r="AD6" s="179" t="s">
        <v>339</v>
      </c>
      <c r="AE6" s="181">
        <v>43466</v>
      </c>
      <c r="AF6" s="181">
        <v>43830</v>
      </c>
      <c r="AG6" s="179" t="s">
        <v>338</v>
      </c>
      <c r="AH6" s="179" t="s">
        <v>172</v>
      </c>
      <c r="AI6" s="179" t="s">
        <v>173</v>
      </c>
      <c r="AJ6" s="179" t="s">
        <v>474</v>
      </c>
      <c r="AK6" s="72" t="s">
        <v>548</v>
      </c>
      <c r="AL6" s="182">
        <v>1</v>
      </c>
      <c r="AM6" s="183" t="s">
        <v>549</v>
      </c>
    </row>
    <row r="7" spans="1:72" s="142" customFormat="1" ht="275.25" customHeight="1" x14ac:dyDescent="0.25">
      <c r="A7" s="184" t="s">
        <v>136</v>
      </c>
      <c r="B7" s="185" t="s">
        <v>145</v>
      </c>
      <c r="C7" s="174">
        <f>VALUE(H7*I7)</f>
        <v>40</v>
      </c>
      <c r="D7" s="61" t="s">
        <v>258</v>
      </c>
      <c r="E7" s="61" t="s">
        <v>259</v>
      </c>
      <c r="F7" s="61" t="s">
        <v>353</v>
      </c>
      <c r="G7" s="186" t="s">
        <v>2</v>
      </c>
      <c r="H7" s="127">
        <v>4</v>
      </c>
      <c r="I7" s="127">
        <v>10</v>
      </c>
      <c r="J7" s="127" t="str">
        <f>VLOOKUP(C7,$T$43:$W$72,2,FALSE)</f>
        <v>Alta</v>
      </c>
      <c r="K7" s="306" t="s">
        <v>354</v>
      </c>
      <c r="L7" s="306"/>
      <c r="M7" s="72" t="s">
        <v>48</v>
      </c>
      <c r="N7" s="72">
        <v>20</v>
      </c>
      <c r="O7" s="72">
        <v>10</v>
      </c>
      <c r="P7" s="72">
        <v>0</v>
      </c>
      <c r="Q7" s="72">
        <v>0</v>
      </c>
      <c r="R7" s="72">
        <v>20</v>
      </c>
      <c r="S7" s="126">
        <f t="shared" si="0"/>
        <v>50</v>
      </c>
      <c r="T7" s="72" t="e">
        <f>IF(M7="Preventivo",VLOOKUP(S7,$AC$67:$AD$87,2),0)</f>
        <v>#N/A</v>
      </c>
      <c r="U7" s="72">
        <f>IF(M7="Correctivo",VLOOKUP(S7,$AC$67:$AE$87,3),0)</f>
        <v>0</v>
      </c>
      <c r="V7" s="187" t="b">
        <f t="shared" ref="V7" si="2">IF(U7=1,IF(I7=5,0,IF(I7=10,5,IF(I7=20,10))))</f>
        <v>0</v>
      </c>
      <c r="W7" s="127">
        <v>4</v>
      </c>
      <c r="X7" s="127">
        <v>10</v>
      </c>
      <c r="Y7" s="126">
        <v>40</v>
      </c>
      <c r="Z7" s="127" t="s">
        <v>45</v>
      </c>
      <c r="AA7" s="301" t="s">
        <v>58</v>
      </c>
      <c r="AB7" s="301"/>
      <c r="AC7" s="301"/>
      <c r="AD7" s="72" t="s">
        <v>260</v>
      </c>
      <c r="AE7" s="74">
        <v>43466</v>
      </c>
      <c r="AF7" s="74">
        <v>43830</v>
      </c>
      <c r="AG7" s="72" t="s">
        <v>476</v>
      </c>
      <c r="AH7" s="72" t="s">
        <v>157</v>
      </c>
      <c r="AI7" s="72" t="s">
        <v>261</v>
      </c>
      <c r="AJ7" s="72" t="s">
        <v>266</v>
      </c>
      <c r="AK7" s="188" t="s">
        <v>559</v>
      </c>
      <c r="AL7" s="189" t="s">
        <v>493</v>
      </c>
      <c r="AM7" s="190" t="s">
        <v>550</v>
      </c>
    </row>
    <row r="8" spans="1:72" s="143" customFormat="1" ht="202.5" customHeight="1" x14ac:dyDescent="0.25">
      <c r="A8" s="320" t="s">
        <v>211</v>
      </c>
      <c r="B8" s="311" t="s">
        <v>216</v>
      </c>
      <c r="C8" s="191">
        <f t="shared" ref="C8:C42" si="3">VALUE(H8*I8)</f>
        <v>25</v>
      </c>
      <c r="D8" s="61" t="s">
        <v>327</v>
      </c>
      <c r="E8" s="61" t="s">
        <v>215</v>
      </c>
      <c r="F8" s="62" t="s">
        <v>328</v>
      </c>
      <c r="G8" s="186"/>
      <c r="H8" s="127">
        <v>5</v>
      </c>
      <c r="I8" s="127">
        <v>5</v>
      </c>
      <c r="J8" s="127" t="str">
        <f t="shared" ref="J8:J17" si="4">VLOOKUP(C8,$T$65:$W$94,2,FALSE)</f>
        <v>Moderada</v>
      </c>
      <c r="K8" s="306" t="s">
        <v>366</v>
      </c>
      <c r="L8" s="306"/>
      <c r="M8" s="72" t="s">
        <v>49</v>
      </c>
      <c r="N8" s="72">
        <v>0</v>
      </c>
      <c r="O8" s="72">
        <v>10</v>
      </c>
      <c r="P8" s="72">
        <v>0</v>
      </c>
      <c r="Q8" s="72">
        <v>0</v>
      </c>
      <c r="R8" s="72">
        <v>0</v>
      </c>
      <c r="S8" s="126">
        <f t="shared" ref="S8:S9" si="5">SUM(N8:R8)</f>
        <v>10</v>
      </c>
      <c r="T8" s="72">
        <f t="shared" ref="T8:T17" si="6">IF(M8="Preventivo",VLOOKUP(S8,$AC$89:$AD$109,2),0)</f>
        <v>0</v>
      </c>
      <c r="U8" s="72">
        <f t="shared" ref="U8:U14" si="7">IF(M8="Correctivo",VLOOKUP(S8,$AC$89:$AE$109,3),0)</f>
        <v>0</v>
      </c>
      <c r="V8" s="187" t="b">
        <f t="shared" ref="V8" si="8">IF(U8=1,IF(I8=5,0,IF(I8=10,5,IF(I8=20,10))))</f>
        <v>0</v>
      </c>
      <c r="W8" s="127">
        <f t="shared" ref="W8:W42" si="9">IF(H8-T8&lt;1,1,H8-T8)</f>
        <v>5</v>
      </c>
      <c r="X8" s="127">
        <f t="shared" ref="X8:X42" si="10">I8-V8</f>
        <v>5</v>
      </c>
      <c r="Y8" s="126">
        <f t="shared" ref="Y8" si="11">VALUE(W8*X8)</f>
        <v>25</v>
      </c>
      <c r="Z8" s="127" t="str">
        <f t="shared" ref="Z8:Z17" si="12">VLOOKUP(Y8,$T$65:$U$100,2,FALSE)</f>
        <v>Moderada</v>
      </c>
      <c r="AA8" s="126"/>
      <c r="AB8" s="126"/>
      <c r="AC8" s="126"/>
      <c r="AD8" s="72" t="s">
        <v>330</v>
      </c>
      <c r="AE8" s="74">
        <v>43466</v>
      </c>
      <c r="AF8" s="74">
        <v>43830</v>
      </c>
      <c r="AG8" s="72" t="s">
        <v>334</v>
      </c>
      <c r="AH8" s="61" t="s">
        <v>165</v>
      </c>
      <c r="AI8" s="72" t="s">
        <v>83</v>
      </c>
      <c r="AJ8" s="72" t="s">
        <v>331</v>
      </c>
      <c r="AK8" s="192" t="s">
        <v>505</v>
      </c>
      <c r="AL8" s="193">
        <f>0/1860000</f>
        <v>0</v>
      </c>
      <c r="AM8" s="190" t="s">
        <v>514</v>
      </c>
    </row>
    <row r="9" spans="1:72" s="143" customFormat="1" ht="230.25" customHeight="1" x14ac:dyDescent="0.25">
      <c r="A9" s="320"/>
      <c r="B9" s="311"/>
      <c r="C9" s="191">
        <f t="shared" si="3"/>
        <v>15</v>
      </c>
      <c r="D9" s="62" t="s">
        <v>217</v>
      </c>
      <c r="E9" s="62" t="s">
        <v>329</v>
      </c>
      <c r="F9" s="62" t="s">
        <v>328</v>
      </c>
      <c r="G9" s="186"/>
      <c r="H9" s="127">
        <v>3</v>
      </c>
      <c r="I9" s="127">
        <v>5</v>
      </c>
      <c r="J9" s="127" t="str">
        <f t="shared" si="4"/>
        <v>Moderada</v>
      </c>
      <c r="K9" s="306" t="s">
        <v>219</v>
      </c>
      <c r="L9" s="306"/>
      <c r="M9" s="72" t="s">
        <v>48</v>
      </c>
      <c r="N9" s="72">
        <v>20</v>
      </c>
      <c r="O9" s="72">
        <v>10</v>
      </c>
      <c r="P9" s="72">
        <v>15</v>
      </c>
      <c r="Q9" s="72">
        <v>30</v>
      </c>
      <c r="R9" s="72">
        <v>20</v>
      </c>
      <c r="S9" s="126">
        <f t="shared" si="5"/>
        <v>95</v>
      </c>
      <c r="T9" s="72">
        <f t="shared" si="6"/>
        <v>2</v>
      </c>
      <c r="U9" s="72">
        <f t="shared" si="7"/>
        <v>0</v>
      </c>
      <c r="V9" s="187" t="b">
        <f t="shared" ref="V9:V42" si="13">IF(U9=1,IF(I9=5,0,IF(I9=10,5,IF(I9=20,10))))</f>
        <v>0</v>
      </c>
      <c r="W9" s="127">
        <f t="shared" si="9"/>
        <v>1</v>
      </c>
      <c r="X9" s="127">
        <f t="shared" si="10"/>
        <v>5</v>
      </c>
      <c r="Y9" s="126">
        <f t="shared" ref="Y9:Y42" si="14">VALUE(W9*X9)</f>
        <v>5</v>
      </c>
      <c r="Z9" s="127" t="str">
        <f t="shared" si="12"/>
        <v>Baja</v>
      </c>
      <c r="AA9" s="126"/>
      <c r="AB9" s="126"/>
      <c r="AC9" s="126"/>
      <c r="AD9" s="72" t="s">
        <v>332</v>
      </c>
      <c r="AE9" s="74">
        <v>43466</v>
      </c>
      <c r="AF9" s="74">
        <v>43830</v>
      </c>
      <c r="AG9" s="72" t="s">
        <v>220</v>
      </c>
      <c r="AH9" s="61" t="s">
        <v>165</v>
      </c>
      <c r="AI9" s="72" t="s">
        <v>83</v>
      </c>
      <c r="AJ9" s="72" t="s">
        <v>333</v>
      </c>
      <c r="AK9" s="192" t="s">
        <v>513</v>
      </c>
      <c r="AL9" s="194">
        <f>+(5/5)</f>
        <v>1</v>
      </c>
      <c r="AM9" s="190" t="s">
        <v>515</v>
      </c>
    </row>
    <row r="10" spans="1:72" s="142" customFormat="1" ht="159" customHeight="1" x14ac:dyDescent="0.25">
      <c r="A10" s="320"/>
      <c r="B10" s="311"/>
      <c r="C10" s="191">
        <f t="shared" si="3"/>
        <v>30</v>
      </c>
      <c r="D10" s="61" t="s">
        <v>369</v>
      </c>
      <c r="E10" s="61" t="s">
        <v>222</v>
      </c>
      <c r="F10" s="61" t="s">
        <v>223</v>
      </c>
      <c r="G10" s="186"/>
      <c r="H10" s="127">
        <v>3</v>
      </c>
      <c r="I10" s="127">
        <v>10</v>
      </c>
      <c r="J10" s="127" t="str">
        <f t="shared" si="4"/>
        <v>Alta</v>
      </c>
      <c r="K10" s="306" t="s">
        <v>371</v>
      </c>
      <c r="L10" s="306"/>
      <c r="M10" s="72" t="s">
        <v>48</v>
      </c>
      <c r="N10" s="72">
        <v>0</v>
      </c>
      <c r="O10" s="72">
        <v>10</v>
      </c>
      <c r="P10" s="72">
        <v>0</v>
      </c>
      <c r="Q10" s="72">
        <v>0</v>
      </c>
      <c r="R10" s="72">
        <v>0</v>
      </c>
      <c r="S10" s="126">
        <f t="shared" ref="S10:S11" si="15">SUM(N10:R10)</f>
        <v>10</v>
      </c>
      <c r="T10" s="72">
        <f t="shared" si="6"/>
        <v>0</v>
      </c>
      <c r="U10" s="72">
        <f t="shared" si="7"/>
        <v>0</v>
      </c>
      <c r="V10" s="187" t="b">
        <f t="shared" si="13"/>
        <v>0</v>
      </c>
      <c r="W10" s="127">
        <f t="shared" si="9"/>
        <v>3</v>
      </c>
      <c r="X10" s="127">
        <f t="shared" si="10"/>
        <v>10</v>
      </c>
      <c r="Y10" s="126">
        <f t="shared" si="14"/>
        <v>30</v>
      </c>
      <c r="Z10" s="127" t="str">
        <f t="shared" si="12"/>
        <v>Alta</v>
      </c>
      <c r="AA10" s="126"/>
      <c r="AB10" s="126"/>
      <c r="AC10" s="126"/>
      <c r="AD10" s="61" t="s">
        <v>225</v>
      </c>
      <c r="AE10" s="74">
        <v>43466</v>
      </c>
      <c r="AF10" s="74">
        <v>43830</v>
      </c>
      <c r="AG10" s="72" t="s">
        <v>372</v>
      </c>
      <c r="AH10" s="72" t="s">
        <v>221</v>
      </c>
      <c r="AI10" s="72" t="s">
        <v>83</v>
      </c>
      <c r="AJ10" s="72" t="s">
        <v>226</v>
      </c>
      <c r="AK10" s="195" t="s">
        <v>506</v>
      </c>
      <c r="AL10" s="196">
        <v>1</v>
      </c>
      <c r="AM10" s="190" t="s">
        <v>516</v>
      </c>
    </row>
    <row r="11" spans="1:72" s="142" customFormat="1" ht="174.75" customHeight="1" x14ac:dyDescent="0.25">
      <c r="A11" s="320"/>
      <c r="B11" s="311"/>
      <c r="C11" s="191">
        <f t="shared" ref="C11" si="16">VALUE(H11*I11)</f>
        <v>40</v>
      </c>
      <c r="D11" s="104" t="s">
        <v>370</v>
      </c>
      <c r="E11" s="61" t="s">
        <v>276</v>
      </c>
      <c r="F11" s="105" t="s">
        <v>228</v>
      </c>
      <c r="G11" s="186"/>
      <c r="H11" s="127">
        <v>2</v>
      </c>
      <c r="I11" s="127">
        <v>20</v>
      </c>
      <c r="J11" s="127" t="str">
        <f t="shared" si="4"/>
        <v>Alta</v>
      </c>
      <c r="K11" s="306" t="s">
        <v>224</v>
      </c>
      <c r="L11" s="306"/>
      <c r="M11" s="72" t="s">
        <v>48</v>
      </c>
      <c r="N11" s="72">
        <v>0</v>
      </c>
      <c r="O11" s="72">
        <v>10</v>
      </c>
      <c r="P11" s="72">
        <v>0</v>
      </c>
      <c r="Q11" s="72">
        <v>0</v>
      </c>
      <c r="R11" s="72">
        <v>0</v>
      </c>
      <c r="S11" s="126">
        <f t="shared" si="15"/>
        <v>10</v>
      </c>
      <c r="T11" s="72">
        <f t="shared" si="6"/>
        <v>0</v>
      </c>
      <c r="U11" s="72">
        <f t="shared" si="7"/>
        <v>0</v>
      </c>
      <c r="V11" s="187" t="b">
        <f t="shared" ref="V11" si="17">IF(U11=1,IF(I11=5,0,IF(I11=10,5,IF(I11=20,10))))</f>
        <v>0</v>
      </c>
      <c r="W11" s="127">
        <f t="shared" ref="W11" si="18">IF(H11-T11&lt;1,1,H11-T11)</f>
        <v>2</v>
      </c>
      <c r="X11" s="127">
        <f t="shared" ref="X11" si="19">I11-V11</f>
        <v>20</v>
      </c>
      <c r="Y11" s="126">
        <f t="shared" ref="Y11" si="20">VALUE(W11*X11)</f>
        <v>40</v>
      </c>
      <c r="Z11" s="127" t="str">
        <f t="shared" si="12"/>
        <v>Alta</v>
      </c>
      <c r="AA11" s="126"/>
      <c r="AB11" s="126"/>
      <c r="AC11" s="126"/>
      <c r="AD11" s="72" t="s">
        <v>373</v>
      </c>
      <c r="AE11" s="74">
        <v>43466</v>
      </c>
      <c r="AF11" s="74">
        <v>43830</v>
      </c>
      <c r="AG11" s="197" t="s">
        <v>374</v>
      </c>
      <c r="AH11" s="72" t="s">
        <v>221</v>
      </c>
      <c r="AI11" s="72" t="s">
        <v>83</v>
      </c>
      <c r="AJ11" s="72" t="s">
        <v>375</v>
      </c>
      <c r="AK11" s="195" t="s">
        <v>507</v>
      </c>
      <c r="AL11" s="198">
        <v>0</v>
      </c>
      <c r="AM11" s="190" t="s">
        <v>517</v>
      </c>
    </row>
    <row r="12" spans="1:72" s="142" customFormat="1" ht="272.25" customHeight="1" x14ac:dyDescent="0.25">
      <c r="A12" s="320"/>
      <c r="B12" s="311"/>
      <c r="C12" s="191">
        <f t="shared" ref="C12" si="21">VALUE(H12*I12)</f>
        <v>30</v>
      </c>
      <c r="D12" s="57" t="s">
        <v>274</v>
      </c>
      <c r="E12" s="57" t="s">
        <v>275</v>
      </c>
      <c r="F12" s="57" t="s">
        <v>387</v>
      </c>
      <c r="G12" s="186"/>
      <c r="H12" s="127">
        <v>3</v>
      </c>
      <c r="I12" s="127">
        <v>10</v>
      </c>
      <c r="J12" s="127" t="str">
        <f t="shared" si="4"/>
        <v>Alta</v>
      </c>
      <c r="K12" s="306" t="s">
        <v>386</v>
      </c>
      <c r="L12" s="306"/>
      <c r="M12" s="72" t="s">
        <v>48</v>
      </c>
      <c r="N12" s="72">
        <v>0</v>
      </c>
      <c r="O12" s="72">
        <v>10</v>
      </c>
      <c r="P12" s="72">
        <v>15</v>
      </c>
      <c r="Q12" s="72">
        <v>30</v>
      </c>
      <c r="R12" s="72">
        <v>20</v>
      </c>
      <c r="S12" s="126">
        <f t="shared" ref="S12" si="22">SUM(N12:R12)</f>
        <v>75</v>
      </c>
      <c r="T12" s="72">
        <f t="shared" si="6"/>
        <v>1</v>
      </c>
      <c r="U12" s="72">
        <f t="shared" si="7"/>
        <v>0</v>
      </c>
      <c r="V12" s="187" t="b">
        <f t="shared" ref="V12" si="23">IF(U12=1,IF(I12=5,0,IF(I12=10,5,IF(I12=20,10))))</f>
        <v>0</v>
      </c>
      <c r="W12" s="127">
        <f t="shared" ref="W12" si="24">IF(H12-T12&lt;1,1,H12-T12)</f>
        <v>2</v>
      </c>
      <c r="X12" s="127">
        <f t="shared" ref="X12" si="25">I12-V12</f>
        <v>10</v>
      </c>
      <c r="Y12" s="126">
        <f t="shared" ref="Y12" si="26">VALUE(W12*X12)</f>
        <v>20</v>
      </c>
      <c r="Z12" s="127" t="str">
        <f t="shared" si="12"/>
        <v>Moderada</v>
      </c>
      <c r="AA12" s="126"/>
      <c r="AB12" s="126"/>
      <c r="AC12" s="126"/>
      <c r="AD12" s="72" t="s">
        <v>269</v>
      </c>
      <c r="AE12" s="74">
        <v>43466</v>
      </c>
      <c r="AF12" s="74">
        <v>43830</v>
      </c>
      <c r="AG12" s="197" t="s">
        <v>270</v>
      </c>
      <c r="AH12" s="197" t="s">
        <v>271</v>
      </c>
      <c r="AI12" s="72" t="s">
        <v>83</v>
      </c>
      <c r="AJ12" s="72" t="s">
        <v>272</v>
      </c>
      <c r="AK12" s="199" t="s">
        <v>508</v>
      </c>
      <c r="AL12" s="186">
        <v>0</v>
      </c>
      <c r="AM12" s="190" t="s">
        <v>518</v>
      </c>
    </row>
    <row r="13" spans="1:72" s="142" customFormat="1" ht="154.5" customHeight="1" x14ac:dyDescent="0.25">
      <c r="A13" s="320"/>
      <c r="B13" s="311"/>
      <c r="C13" s="191">
        <f t="shared" ref="C13:C14" si="27">VALUE(H13*I13)</f>
        <v>15</v>
      </c>
      <c r="D13" s="61" t="s">
        <v>311</v>
      </c>
      <c r="E13" s="61" t="s">
        <v>309</v>
      </c>
      <c r="F13" s="61" t="s">
        <v>312</v>
      </c>
      <c r="G13" s="186"/>
      <c r="H13" s="127">
        <v>3</v>
      </c>
      <c r="I13" s="127">
        <v>5</v>
      </c>
      <c r="J13" s="127" t="str">
        <f t="shared" si="4"/>
        <v>Moderada</v>
      </c>
      <c r="K13" s="306" t="s">
        <v>315</v>
      </c>
      <c r="L13" s="306"/>
      <c r="M13" s="72" t="s">
        <v>48</v>
      </c>
      <c r="N13" s="72">
        <v>20</v>
      </c>
      <c r="O13" s="72">
        <v>15</v>
      </c>
      <c r="P13" s="72">
        <v>15</v>
      </c>
      <c r="Q13" s="72">
        <v>30</v>
      </c>
      <c r="R13" s="72">
        <v>20</v>
      </c>
      <c r="S13" s="126">
        <f t="shared" ref="S13:S14" si="28">SUM(N13:R13)</f>
        <v>100</v>
      </c>
      <c r="T13" s="72">
        <f t="shared" si="6"/>
        <v>2</v>
      </c>
      <c r="U13" s="72">
        <f t="shared" si="7"/>
        <v>0</v>
      </c>
      <c r="V13" s="187" t="b">
        <f t="shared" ref="V13" si="29">IF(U13=1,IF(I13=5,0,IF(I13=10,5,IF(I13=20,10))))</f>
        <v>0</v>
      </c>
      <c r="W13" s="127">
        <f t="shared" ref="W13" si="30">IF(H13-T13&lt;1,1,H13-T13)</f>
        <v>1</v>
      </c>
      <c r="X13" s="127">
        <f t="shared" ref="X13" si="31">I13-V13</f>
        <v>5</v>
      </c>
      <c r="Y13" s="126">
        <f t="shared" ref="Y13" si="32">VALUE(W13*X13)</f>
        <v>5</v>
      </c>
      <c r="Z13" s="127" t="str">
        <f t="shared" si="12"/>
        <v>Baja</v>
      </c>
      <c r="AA13" s="126"/>
      <c r="AB13" s="126"/>
      <c r="AC13" s="126"/>
      <c r="AD13" s="72" t="s">
        <v>317</v>
      </c>
      <c r="AE13" s="74">
        <v>43466</v>
      </c>
      <c r="AF13" s="74">
        <v>43830</v>
      </c>
      <c r="AG13" s="197" t="s">
        <v>318</v>
      </c>
      <c r="AH13" s="197" t="s">
        <v>319</v>
      </c>
      <c r="AI13" s="72" t="s">
        <v>83</v>
      </c>
      <c r="AJ13" s="72" t="s">
        <v>320</v>
      </c>
      <c r="AK13" s="200" t="s">
        <v>509</v>
      </c>
      <c r="AL13" s="198">
        <v>0</v>
      </c>
      <c r="AM13" s="190" t="s">
        <v>519</v>
      </c>
    </row>
    <row r="14" spans="1:72" s="142" customFormat="1" ht="139.5" customHeight="1" x14ac:dyDescent="0.25">
      <c r="A14" s="320"/>
      <c r="B14" s="311"/>
      <c r="C14" s="191">
        <f t="shared" si="27"/>
        <v>15</v>
      </c>
      <c r="D14" s="61" t="s">
        <v>313</v>
      </c>
      <c r="E14" s="61" t="s">
        <v>310</v>
      </c>
      <c r="F14" s="61" t="s">
        <v>314</v>
      </c>
      <c r="G14" s="186"/>
      <c r="H14" s="127">
        <v>3</v>
      </c>
      <c r="I14" s="127">
        <v>5</v>
      </c>
      <c r="J14" s="127" t="str">
        <f t="shared" si="4"/>
        <v>Moderada</v>
      </c>
      <c r="K14" s="306" t="s">
        <v>316</v>
      </c>
      <c r="L14" s="306"/>
      <c r="M14" s="72" t="s">
        <v>48</v>
      </c>
      <c r="N14" s="72">
        <v>20</v>
      </c>
      <c r="O14" s="72">
        <v>10</v>
      </c>
      <c r="P14" s="72">
        <v>0</v>
      </c>
      <c r="Q14" s="72">
        <v>20</v>
      </c>
      <c r="R14" s="72">
        <v>50</v>
      </c>
      <c r="S14" s="126">
        <f t="shared" si="28"/>
        <v>100</v>
      </c>
      <c r="T14" s="72">
        <f t="shared" si="6"/>
        <v>2</v>
      </c>
      <c r="U14" s="72">
        <f t="shared" si="7"/>
        <v>0</v>
      </c>
      <c r="V14" s="187" t="b">
        <f t="shared" ref="V14:V15" si="33">IF(U14=1,IF(I14=5,0,IF(I14=10,5,IF(I14=20,10))))</f>
        <v>0</v>
      </c>
      <c r="W14" s="127">
        <f>IF(H14-T14&lt;1,1,H14-T14)</f>
        <v>1</v>
      </c>
      <c r="X14" s="127">
        <f t="shared" ref="X14" si="34">I14-V14</f>
        <v>5</v>
      </c>
      <c r="Y14" s="126">
        <f t="shared" ref="Y14" si="35">VALUE(W14*X14)</f>
        <v>5</v>
      </c>
      <c r="Z14" s="127" t="str">
        <f t="shared" si="12"/>
        <v>Baja</v>
      </c>
      <c r="AA14" s="126"/>
      <c r="AB14" s="126"/>
      <c r="AC14" s="126"/>
      <c r="AD14" s="72" t="s">
        <v>321</v>
      </c>
      <c r="AE14" s="74">
        <v>43466</v>
      </c>
      <c r="AF14" s="74">
        <v>43830</v>
      </c>
      <c r="AG14" s="197" t="s">
        <v>322</v>
      </c>
      <c r="AH14" s="197" t="s">
        <v>319</v>
      </c>
      <c r="AI14" s="72" t="s">
        <v>83</v>
      </c>
      <c r="AJ14" s="72" t="s">
        <v>323</v>
      </c>
      <c r="AK14" s="200" t="s">
        <v>510</v>
      </c>
      <c r="AL14" s="196">
        <f>+(0/1)*100%</f>
        <v>0</v>
      </c>
      <c r="AM14" s="190" t="s">
        <v>520</v>
      </c>
    </row>
    <row r="15" spans="1:72" s="145" customFormat="1" ht="200.25" customHeight="1" thickBot="1" x14ac:dyDescent="0.3">
      <c r="A15" s="320"/>
      <c r="B15" s="311"/>
      <c r="C15" s="201">
        <f t="shared" si="3"/>
        <v>20</v>
      </c>
      <c r="D15" s="57" t="s">
        <v>443</v>
      </c>
      <c r="E15" s="57" t="s">
        <v>444</v>
      </c>
      <c r="F15" s="63" t="s">
        <v>445</v>
      </c>
      <c r="G15" s="202"/>
      <c r="H15" s="203">
        <v>1</v>
      </c>
      <c r="I15" s="203">
        <v>20</v>
      </c>
      <c r="J15" s="127" t="str">
        <f t="shared" si="4"/>
        <v>Moderada</v>
      </c>
      <c r="K15" s="421" t="s">
        <v>446</v>
      </c>
      <c r="L15" s="421"/>
      <c r="M15" s="57" t="s">
        <v>48</v>
      </c>
      <c r="N15" s="57">
        <v>20</v>
      </c>
      <c r="O15" s="57">
        <v>10</v>
      </c>
      <c r="P15" s="57">
        <v>15</v>
      </c>
      <c r="Q15" s="57">
        <v>30</v>
      </c>
      <c r="R15" s="57">
        <v>20</v>
      </c>
      <c r="S15" s="204">
        <f t="shared" ref="S15" si="36">SUM(N15:R15)</f>
        <v>95</v>
      </c>
      <c r="T15" s="72">
        <f t="shared" si="6"/>
        <v>2</v>
      </c>
      <c r="U15" s="57">
        <f>IF(M15="Correctivo",VLOOKUP(S15,$AC$53:$AE$73,3),0)</f>
        <v>0</v>
      </c>
      <c r="V15" s="205" t="b">
        <f t="shared" si="33"/>
        <v>0</v>
      </c>
      <c r="W15" s="127">
        <f>IF(H15-T15&lt;1,1,H15-T15)</f>
        <v>1</v>
      </c>
      <c r="X15" s="127">
        <f t="shared" ref="X15" si="37">I15-V15</f>
        <v>20</v>
      </c>
      <c r="Y15" s="126">
        <f t="shared" ref="Y15" si="38">VALUE(W15*X15)</f>
        <v>20</v>
      </c>
      <c r="Z15" s="127" t="str">
        <f t="shared" si="12"/>
        <v>Moderada</v>
      </c>
      <c r="AA15" s="202"/>
      <c r="AB15" s="202"/>
      <c r="AC15" s="202"/>
      <c r="AD15" s="57" t="s">
        <v>368</v>
      </c>
      <c r="AE15" s="206" t="s">
        <v>447</v>
      </c>
      <c r="AF15" s="206">
        <v>43830</v>
      </c>
      <c r="AG15" s="104" t="s">
        <v>367</v>
      </c>
      <c r="AH15" s="104" t="s">
        <v>229</v>
      </c>
      <c r="AI15" s="57" t="s">
        <v>83</v>
      </c>
      <c r="AJ15" s="57" t="s">
        <v>273</v>
      </c>
      <c r="AK15" s="195" t="s">
        <v>511</v>
      </c>
      <c r="AL15" s="207" t="s">
        <v>512</v>
      </c>
      <c r="AM15" s="190" t="s">
        <v>521</v>
      </c>
      <c r="AN15" s="144"/>
      <c r="AO15" s="144"/>
      <c r="AP15" s="144"/>
      <c r="AQ15" s="144"/>
      <c r="AR15" s="144"/>
      <c r="AS15" s="144"/>
      <c r="AT15" s="144"/>
      <c r="AU15" s="144"/>
      <c r="AV15" s="144"/>
      <c r="AW15" s="144"/>
      <c r="AX15" s="144"/>
      <c r="AY15" s="144"/>
      <c r="AZ15" s="144"/>
      <c r="BA15" s="144"/>
      <c r="BB15" s="144"/>
      <c r="BC15" s="144"/>
      <c r="BD15" s="144"/>
      <c r="BE15" s="144"/>
      <c r="BF15" s="144"/>
      <c r="BG15" s="144"/>
      <c r="BH15" s="144"/>
      <c r="BI15" s="144"/>
      <c r="BJ15" s="144"/>
      <c r="BK15" s="144"/>
      <c r="BL15" s="144"/>
      <c r="BM15" s="144"/>
      <c r="BN15" s="144"/>
      <c r="BO15" s="144"/>
      <c r="BP15" s="144"/>
      <c r="BQ15" s="144"/>
      <c r="BR15" s="144"/>
      <c r="BS15" s="144"/>
      <c r="BT15" s="144"/>
    </row>
    <row r="16" spans="1:72" s="142" customFormat="1" ht="409.5" customHeight="1" x14ac:dyDescent="0.25">
      <c r="A16" s="324" t="s">
        <v>212</v>
      </c>
      <c r="B16" s="311" t="s">
        <v>257</v>
      </c>
      <c r="C16" s="191">
        <f t="shared" si="3"/>
        <v>30</v>
      </c>
      <c r="D16" s="61" t="s">
        <v>380</v>
      </c>
      <c r="E16" s="62" t="s">
        <v>335</v>
      </c>
      <c r="F16" s="61" t="s">
        <v>277</v>
      </c>
      <c r="G16" s="186"/>
      <c r="H16" s="127">
        <v>3</v>
      </c>
      <c r="I16" s="127">
        <v>10</v>
      </c>
      <c r="J16" s="127" t="str">
        <f t="shared" si="4"/>
        <v>Alta</v>
      </c>
      <c r="K16" s="319" t="s">
        <v>381</v>
      </c>
      <c r="L16" s="319"/>
      <c r="M16" s="72" t="s">
        <v>48</v>
      </c>
      <c r="N16" s="72">
        <v>20</v>
      </c>
      <c r="O16" s="72">
        <v>10</v>
      </c>
      <c r="P16" s="72">
        <v>15</v>
      </c>
      <c r="Q16" s="72">
        <v>30</v>
      </c>
      <c r="R16" s="72">
        <v>20</v>
      </c>
      <c r="S16" s="126">
        <f t="shared" ref="S16:S30" si="39">SUM(N16:R16)</f>
        <v>95</v>
      </c>
      <c r="T16" s="72">
        <f t="shared" si="6"/>
        <v>2</v>
      </c>
      <c r="U16" s="72">
        <f>IF(M16="Correctivo",VLOOKUP(S16,$AC$89:$AE$109,3),0)</f>
        <v>0</v>
      </c>
      <c r="V16" s="187" t="b">
        <f t="shared" ref="V16" si="40">IF(U16=1,IF(I16=5,0,IF(I16=10,5,IF(I16=20,10))))</f>
        <v>0</v>
      </c>
      <c r="W16" s="127">
        <f t="shared" ref="W16:W24" si="41">IF(H16-T16&lt;1,1,H16-T16)</f>
        <v>1</v>
      </c>
      <c r="X16" s="127">
        <f t="shared" ref="X16:X24" si="42">I16-V16</f>
        <v>10</v>
      </c>
      <c r="Y16" s="126">
        <f t="shared" ref="Y16:Y24" si="43">VALUE(W16*X16)</f>
        <v>10</v>
      </c>
      <c r="Z16" s="127" t="str">
        <f t="shared" si="12"/>
        <v>Baja</v>
      </c>
      <c r="AA16" s="126"/>
      <c r="AB16" s="126"/>
      <c r="AC16" s="126"/>
      <c r="AD16" s="62" t="s">
        <v>382</v>
      </c>
      <c r="AE16" s="74">
        <v>43466</v>
      </c>
      <c r="AF16" s="74">
        <v>43830</v>
      </c>
      <c r="AG16" s="62" t="s">
        <v>383</v>
      </c>
      <c r="AH16" s="62" t="s">
        <v>471</v>
      </c>
      <c r="AI16" s="62" t="s">
        <v>255</v>
      </c>
      <c r="AJ16" s="62" t="s">
        <v>384</v>
      </c>
      <c r="AK16" s="208" t="s">
        <v>547</v>
      </c>
      <c r="AL16" s="126" t="s">
        <v>544</v>
      </c>
      <c r="AM16" s="209" t="s">
        <v>543</v>
      </c>
    </row>
    <row r="17" spans="1:39" s="142" customFormat="1" ht="152.25" customHeight="1" x14ac:dyDescent="0.25">
      <c r="A17" s="324"/>
      <c r="B17" s="311"/>
      <c r="C17" s="191">
        <f t="shared" si="3"/>
        <v>20</v>
      </c>
      <c r="D17" s="61" t="s">
        <v>278</v>
      </c>
      <c r="E17" s="62" t="s">
        <v>336</v>
      </c>
      <c r="F17" s="61" t="s">
        <v>279</v>
      </c>
      <c r="G17" s="186"/>
      <c r="H17" s="127">
        <v>2</v>
      </c>
      <c r="I17" s="127">
        <v>10</v>
      </c>
      <c r="J17" s="127" t="str">
        <f t="shared" si="4"/>
        <v>Moderada</v>
      </c>
      <c r="K17" s="319" t="s">
        <v>254</v>
      </c>
      <c r="L17" s="319"/>
      <c r="M17" s="72" t="s">
        <v>48</v>
      </c>
      <c r="N17" s="72">
        <v>20</v>
      </c>
      <c r="O17" s="72">
        <v>10</v>
      </c>
      <c r="P17" s="72">
        <v>15</v>
      </c>
      <c r="Q17" s="72">
        <v>0</v>
      </c>
      <c r="R17" s="72">
        <v>0</v>
      </c>
      <c r="S17" s="126">
        <f t="shared" ref="S17:S19" si="44">SUM(N17:R17)</f>
        <v>45</v>
      </c>
      <c r="T17" s="72">
        <f t="shared" si="6"/>
        <v>0</v>
      </c>
      <c r="U17" s="72">
        <f>IF(M17="Correctivo",VLOOKUP(S17,$AC$89:$AE$109,3),0)</f>
        <v>0</v>
      </c>
      <c r="V17" s="187" t="b">
        <f t="shared" ref="V17:V24" si="45">IF(U17=1,IF(I17=5,0,IF(I17=10,5,IF(I17=20,10))))</f>
        <v>0</v>
      </c>
      <c r="W17" s="127">
        <f t="shared" si="41"/>
        <v>2</v>
      </c>
      <c r="X17" s="127">
        <f t="shared" si="42"/>
        <v>10</v>
      </c>
      <c r="Y17" s="126">
        <f t="shared" si="43"/>
        <v>20</v>
      </c>
      <c r="Z17" s="127" t="str">
        <f t="shared" si="12"/>
        <v>Moderada</v>
      </c>
      <c r="AA17" s="126"/>
      <c r="AB17" s="126"/>
      <c r="AC17" s="126"/>
      <c r="AD17" s="62" t="s">
        <v>280</v>
      </c>
      <c r="AE17" s="74">
        <v>43466</v>
      </c>
      <c r="AF17" s="74">
        <v>43830</v>
      </c>
      <c r="AG17" s="62" t="s">
        <v>281</v>
      </c>
      <c r="AH17" s="62" t="s">
        <v>337</v>
      </c>
      <c r="AI17" s="62" t="s">
        <v>255</v>
      </c>
      <c r="AJ17" s="62" t="s">
        <v>282</v>
      </c>
      <c r="AK17" s="210" t="s">
        <v>546</v>
      </c>
      <c r="AL17" s="126" t="s">
        <v>493</v>
      </c>
      <c r="AM17" s="209" t="s">
        <v>545</v>
      </c>
    </row>
    <row r="18" spans="1:39" s="142" customFormat="1" ht="254.25" customHeight="1" x14ac:dyDescent="0.25">
      <c r="A18" s="324" t="s">
        <v>431</v>
      </c>
      <c r="B18" s="311" t="s">
        <v>413</v>
      </c>
      <c r="C18" s="191"/>
      <c r="D18" s="57" t="s">
        <v>395</v>
      </c>
      <c r="E18" s="57" t="s">
        <v>405</v>
      </c>
      <c r="F18" s="57" t="s">
        <v>423</v>
      </c>
      <c r="G18" s="186"/>
      <c r="H18" s="127">
        <v>3</v>
      </c>
      <c r="I18" s="127">
        <v>10</v>
      </c>
      <c r="J18" s="127" t="s">
        <v>45</v>
      </c>
      <c r="K18" s="302" t="s">
        <v>397</v>
      </c>
      <c r="L18" s="302"/>
      <c r="M18" s="72" t="s">
        <v>48</v>
      </c>
      <c r="N18" s="72">
        <v>20</v>
      </c>
      <c r="O18" s="72">
        <v>10</v>
      </c>
      <c r="P18" s="72">
        <v>15</v>
      </c>
      <c r="Q18" s="72">
        <v>30</v>
      </c>
      <c r="R18" s="72">
        <v>20</v>
      </c>
      <c r="S18" s="126">
        <f t="shared" si="44"/>
        <v>95</v>
      </c>
      <c r="T18" s="72"/>
      <c r="U18" s="72"/>
      <c r="V18" s="187"/>
      <c r="W18" s="127">
        <v>2</v>
      </c>
      <c r="X18" s="127">
        <v>10</v>
      </c>
      <c r="Y18" s="126"/>
      <c r="Z18" s="127" t="s">
        <v>47</v>
      </c>
      <c r="AA18" s="126"/>
      <c r="AB18" s="126"/>
      <c r="AC18" s="126"/>
      <c r="AD18" s="192" t="s">
        <v>494</v>
      </c>
      <c r="AE18" s="74">
        <v>43466</v>
      </c>
      <c r="AF18" s="74">
        <v>43830</v>
      </c>
      <c r="AG18" s="192" t="s">
        <v>400</v>
      </c>
      <c r="AH18" s="192" t="s">
        <v>401</v>
      </c>
      <c r="AI18" s="62" t="s">
        <v>430</v>
      </c>
      <c r="AJ18" s="62" t="s">
        <v>424</v>
      </c>
      <c r="AK18" s="62" t="s">
        <v>489</v>
      </c>
      <c r="AL18" s="126" t="s">
        <v>493</v>
      </c>
      <c r="AM18" s="209" t="s">
        <v>495</v>
      </c>
    </row>
    <row r="19" spans="1:39" s="142" customFormat="1" ht="210.75" customHeight="1" x14ac:dyDescent="0.25">
      <c r="A19" s="324"/>
      <c r="B19" s="311"/>
      <c r="C19" s="191"/>
      <c r="D19" s="57" t="s">
        <v>393</v>
      </c>
      <c r="E19" s="57" t="s">
        <v>425</v>
      </c>
      <c r="F19" s="57" t="s">
        <v>406</v>
      </c>
      <c r="G19" s="186"/>
      <c r="H19" s="127">
        <v>3</v>
      </c>
      <c r="I19" s="127">
        <v>10</v>
      </c>
      <c r="J19" s="127" t="s">
        <v>45</v>
      </c>
      <c r="K19" s="302" t="s">
        <v>398</v>
      </c>
      <c r="L19" s="302"/>
      <c r="M19" s="72" t="s">
        <v>48</v>
      </c>
      <c r="N19" s="72">
        <v>20</v>
      </c>
      <c r="O19" s="72">
        <v>10</v>
      </c>
      <c r="P19" s="72">
        <v>15</v>
      </c>
      <c r="Q19" s="72">
        <v>30</v>
      </c>
      <c r="R19" s="72">
        <v>20</v>
      </c>
      <c r="S19" s="126">
        <f t="shared" si="44"/>
        <v>95</v>
      </c>
      <c r="T19" s="72"/>
      <c r="U19" s="72"/>
      <c r="V19" s="187"/>
      <c r="W19" s="127">
        <v>2</v>
      </c>
      <c r="X19" s="127">
        <v>10</v>
      </c>
      <c r="Y19" s="126"/>
      <c r="Z19" s="127" t="s">
        <v>47</v>
      </c>
      <c r="AA19" s="126"/>
      <c r="AB19" s="126"/>
      <c r="AC19" s="126"/>
      <c r="AD19" s="192" t="s">
        <v>402</v>
      </c>
      <c r="AE19" s="74">
        <v>43466</v>
      </c>
      <c r="AF19" s="74">
        <v>43830</v>
      </c>
      <c r="AG19" s="192" t="s">
        <v>400</v>
      </c>
      <c r="AH19" s="192" t="s">
        <v>401</v>
      </c>
      <c r="AI19" s="62" t="s">
        <v>430</v>
      </c>
      <c r="AJ19" s="62" t="s">
        <v>426</v>
      </c>
      <c r="AK19" s="62" t="s">
        <v>490</v>
      </c>
      <c r="AL19" s="126" t="s">
        <v>493</v>
      </c>
      <c r="AM19" s="209" t="s">
        <v>496</v>
      </c>
    </row>
    <row r="20" spans="1:39" s="142" customFormat="1" ht="210.75" customHeight="1" x14ac:dyDescent="0.25">
      <c r="A20" s="324"/>
      <c r="B20" s="311"/>
      <c r="C20" s="191"/>
      <c r="D20" s="57" t="s">
        <v>394</v>
      </c>
      <c r="E20" s="57" t="s">
        <v>404</v>
      </c>
      <c r="F20" s="57" t="s">
        <v>396</v>
      </c>
      <c r="G20" s="186"/>
      <c r="H20" s="127">
        <v>3</v>
      </c>
      <c r="I20" s="127">
        <v>20</v>
      </c>
      <c r="J20" s="127" t="s">
        <v>46</v>
      </c>
      <c r="K20" s="306" t="s">
        <v>399</v>
      </c>
      <c r="L20" s="306"/>
      <c r="M20" s="72" t="s">
        <v>48</v>
      </c>
      <c r="N20" s="72">
        <v>20</v>
      </c>
      <c r="O20" s="72">
        <v>10</v>
      </c>
      <c r="P20" s="72">
        <v>15</v>
      </c>
      <c r="Q20" s="72">
        <v>30</v>
      </c>
      <c r="R20" s="72">
        <v>20</v>
      </c>
      <c r="S20" s="126">
        <f>SUM(N20:R20)</f>
        <v>95</v>
      </c>
      <c r="T20" s="72"/>
      <c r="U20" s="72"/>
      <c r="V20" s="187"/>
      <c r="W20" s="127">
        <v>1</v>
      </c>
      <c r="X20" s="127">
        <f t="shared" ref="X20" si="46">I20-V20</f>
        <v>20</v>
      </c>
      <c r="Y20" s="126">
        <f t="shared" ref="Y20" si="47">VALUE(W20*X20)</f>
        <v>20</v>
      </c>
      <c r="Z20" s="127" t="str">
        <f>VLOOKUP(Y20,$T$65:$U$100,2,FALSE)</f>
        <v>Moderada</v>
      </c>
      <c r="AA20" s="126"/>
      <c r="AB20" s="126"/>
      <c r="AC20" s="126"/>
      <c r="AD20" s="62" t="s">
        <v>403</v>
      </c>
      <c r="AE20" s="74">
        <v>43466</v>
      </c>
      <c r="AF20" s="74">
        <v>43830</v>
      </c>
      <c r="AG20" s="62" t="s">
        <v>427</v>
      </c>
      <c r="AH20" s="62" t="s">
        <v>407</v>
      </c>
      <c r="AI20" s="62" t="s">
        <v>430</v>
      </c>
      <c r="AJ20" s="62" t="s">
        <v>428</v>
      </c>
      <c r="AK20" s="62" t="s">
        <v>491</v>
      </c>
      <c r="AL20" s="126" t="s">
        <v>493</v>
      </c>
      <c r="AM20" s="209" t="s">
        <v>497</v>
      </c>
    </row>
    <row r="21" spans="1:39" s="142" customFormat="1" ht="162.75" customHeight="1" x14ac:dyDescent="0.25">
      <c r="A21" s="324"/>
      <c r="B21" s="311"/>
      <c r="C21" s="191"/>
      <c r="D21" s="62" t="s">
        <v>414</v>
      </c>
      <c r="E21" s="62" t="s">
        <v>429</v>
      </c>
      <c r="F21" s="63" t="s">
        <v>415</v>
      </c>
      <c r="G21" s="186"/>
      <c r="H21" s="127">
        <v>3</v>
      </c>
      <c r="I21" s="127">
        <v>10</v>
      </c>
      <c r="J21" s="64" t="s">
        <v>45</v>
      </c>
      <c r="K21" s="346" t="s">
        <v>416</v>
      </c>
      <c r="L21" s="347"/>
      <c r="M21" s="72" t="s">
        <v>48</v>
      </c>
      <c r="N21" s="72">
        <v>20</v>
      </c>
      <c r="O21" s="72">
        <v>10</v>
      </c>
      <c r="P21" s="72">
        <v>15</v>
      </c>
      <c r="Q21" s="72">
        <v>30</v>
      </c>
      <c r="R21" s="72">
        <v>20</v>
      </c>
      <c r="S21" s="126">
        <v>95</v>
      </c>
      <c r="T21" s="72"/>
      <c r="U21" s="72"/>
      <c r="V21" s="187"/>
      <c r="W21" s="127">
        <v>1</v>
      </c>
      <c r="X21" s="127">
        <v>10</v>
      </c>
      <c r="Y21" s="126"/>
      <c r="Z21" s="412" t="s">
        <v>47</v>
      </c>
      <c r="AA21" s="126"/>
      <c r="AB21" s="126"/>
      <c r="AC21" s="126"/>
      <c r="AD21" s="211" t="s">
        <v>417</v>
      </c>
      <c r="AE21" s="74">
        <v>43466</v>
      </c>
      <c r="AF21" s="74">
        <v>43830</v>
      </c>
      <c r="AG21" s="211" t="s">
        <v>418</v>
      </c>
      <c r="AH21" s="211" t="s">
        <v>419</v>
      </c>
      <c r="AI21" s="62" t="s">
        <v>430</v>
      </c>
      <c r="AJ21" s="134" t="s">
        <v>420</v>
      </c>
      <c r="AK21" s="212" t="s">
        <v>492</v>
      </c>
      <c r="AL21" s="207" t="s">
        <v>493</v>
      </c>
      <c r="AM21" s="213" t="s">
        <v>498</v>
      </c>
    </row>
    <row r="22" spans="1:39" s="142" customFormat="1" ht="243" customHeight="1" x14ac:dyDescent="0.25">
      <c r="A22" s="324" t="s">
        <v>213</v>
      </c>
      <c r="B22" s="311" t="s">
        <v>324</v>
      </c>
      <c r="C22" s="214">
        <f t="shared" si="3"/>
        <v>20</v>
      </c>
      <c r="D22" s="106" t="s">
        <v>408</v>
      </c>
      <c r="E22" s="106" t="s">
        <v>409</v>
      </c>
      <c r="F22" s="107" t="s">
        <v>410</v>
      </c>
      <c r="G22" s="215"/>
      <c r="H22" s="108">
        <v>2</v>
      </c>
      <c r="I22" s="108">
        <v>10</v>
      </c>
      <c r="J22" s="108" t="str">
        <f t="shared" ref="J22:J36" si="48">VLOOKUP(C22,$T$65:$W$94,2,FALSE)</f>
        <v>Moderada</v>
      </c>
      <c r="K22" s="318" t="s">
        <v>411</v>
      </c>
      <c r="L22" s="318"/>
      <c r="M22" s="216" t="s">
        <v>48</v>
      </c>
      <c r="N22" s="216">
        <v>0</v>
      </c>
      <c r="O22" s="216">
        <v>10</v>
      </c>
      <c r="P22" s="216">
        <v>15</v>
      </c>
      <c r="Q22" s="216">
        <v>30</v>
      </c>
      <c r="R22" s="216">
        <v>0</v>
      </c>
      <c r="S22" s="109">
        <f t="shared" ref="S22" si="49">SUM(N22:R22)</f>
        <v>55</v>
      </c>
      <c r="T22" s="216">
        <f t="shared" ref="T22:T36" si="50">IF(M22="Preventivo",VLOOKUP(S22,$AC$89:$AD$109,2),0)</f>
        <v>0</v>
      </c>
      <c r="U22" s="216">
        <f t="shared" ref="U22:U36" si="51">IF(M22="Correctivo",VLOOKUP(S22,$AC$89:$AE$109,3),0)</f>
        <v>0</v>
      </c>
      <c r="V22" s="217" t="b">
        <f t="shared" ref="V22" si="52">IF(U22=1,IF(I22=5,0,IF(I22=10,5,IF(I22=20,10))))</f>
        <v>0</v>
      </c>
      <c r="W22" s="108">
        <f t="shared" ref="W22" si="53">IF(H22-T22&lt;1,1,H22-T22)</f>
        <v>2</v>
      </c>
      <c r="X22" s="108">
        <f t="shared" ref="X22" si="54">I22-V22</f>
        <v>10</v>
      </c>
      <c r="Y22" s="109">
        <f t="shared" ref="Y22" si="55">VALUE(W22*X22)</f>
        <v>20</v>
      </c>
      <c r="Z22" s="413" t="str">
        <f t="shared" ref="Z22:Z36" si="56">VLOOKUP(Y22,$T$65:$U$100,2,FALSE)</f>
        <v>Moderada</v>
      </c>
      <c r="AA22" s="109"/>
      <c r="AB22" s="109"/>
      <c r="AC22" s="109"/>
      <c r="AD22" s="216" t="s">
        <v>421</v>
      </c>
      <c r="AE22" s="74">
        <v>43466</v>
      </c>
      <c r="AF22" s="74">
        <v>43830</v>
      </c>
      <c r="AG22" s="216" t="s">
        <v>378</v>
      </c>
      <c r="AH22" s="216" t="s">
        <v>344</v>
      </c>
      <c r="AI22" s="216" t="s">
        <v>85</v>
      </c>
      <c r="AJ22" s="216" t="s">
        <v>422</v>
      </c>
      <c r="AK22" s="218" t="s">
        <v>555</v>
      </c>
      <c r="AL22" s="126" t="s">
        <v>501</v>
      </c>
      <c r="AM22" s="219" t="s">
        <v>504</v>
      </c>
    </row>
    <row r="23" spans="1:39" s="142" customFormat="1" ht="377.25" customHeight="1" x14ac:dyDescent="0.25">
      <c r="A23" s="324"/>
      <c r="B23" s="311"/>
      <c r="C23" s="214">
        <f t="shared" si="3"/>
        <v>40</v>
      </c>
      <c r="D23" s="110" t="s">
        <v>301</v>
      </c>
      <c r="E23" s="110" t="s">
        <v>345</v>
      </c>
      <c r="F23" s="111" t="s">
        <v>302</v>
      </c>
      <c r="G23" s="215"/>
      <c r="H23" s="108">
        <v>2</v>
      </c>
      <c r="I23" s="108">
        <v>20</v>
      </c>
      <c r="J23" s="108" t="str">
        <f t="shared" si="48"/>
        <v>Alta</v>
      </c>
      <c r="K23" s="318" t="s">
        <v>377</v>
      </c>
      <c r="L23" s="318"/>
      <c r="M23" s="216" t="s">
        <v>48</v>
      </c>
      <c r="N23" s="216">
        <v>20</v>
      </c>
      <c r="O23" s="216">
        <v>10</v>
      </c>
      <c r="P23" s="216">
        <v>15</v>
      </c>
      <c r="Q23" s="216">
        <v>30</v>
      </c>
      <c r="R23" s="216">
        <v>20</v>
      </c>
      <c r="S23" s="109">
        <f t="shared" ref="S23" si="57">SUM(N23:R23)</f>
        <v>95</v>
      </c>
      <c r="T23" s="216">
        <f t="shared" si="50"/>
        <v>2</v>
      </c>
      <c r="U23" s="216">
        <f t="shared" si="51"/>
        <v>0</v>
      </c>
      <c r="V23" s="217" t="b">
        <f t="shared" si="45"/>
        <v>0</v>
      </c>
      <c r="W23" s="108">
        <v>1</v>
      </c>
      <c r="X23" s="108">
        <f t="shared" si="42"/>
        <v>20</v>
      </c>
      <c r="Y23" s="109">
        <f t="shared" si="43"/>
        <v>20</v>
      </c>
      <c r="Z23" s="108" t="str">
        <f t="shared" si="56"/>
        <v>Moderada</v>
      </c>
      <c r="AA23" s="109"/>
      <c r="AB23" s="109"/>
      <c r="AC23" s="109"/>
      <c r="AD23" s="220" t="s">
        <v>379</v>
      </c>
      <c r="AE23" s="74">
        <v>43466</v>
      </c>
      <c r="AF23" s="74">
        <v>43830</v>
      </c>
      <c r="AG23" s="221" t="s">
        <v>304</v>
      </c>
      <c r="AH23" s="220" t="s">
        <v>303</v>
      </c>
      <c r="AI23" s="222" t="s">
        <v>85</v>
      </c>
      <c r="AJ23" s="222" t="s">
        <v>412</v>
      </c>
      <c r="AK23" s="218" t="s">
        <v>556</v>
      </c>
      <c r="AL23" s="126" t="s">
        <v>502</v>
      </c>
      <c r="AM23" s="219" t="s">
        <v>503</v>
      </c>
    </row>
    <row r="24" spans="1:39" s="142" customFormat="1" ht="195.75" customHeight="1" x14ac:dyDescent="0.25">
      <c r="A24" s="324" t="s">
        <v>214</v>
      </c>
      <c r="B24" s="353" t="s">
        <v>256</v>
      </c>
      <c r="C24" s="214">
        <f t="shared" si="3"/>
        <v>20</v>
      </c>
      <c r="D24" s="61" t="s">
        <v>283</v>
      </c>
      <c r="E24" s="61" t="s">
        <v>350</v>
      </c>
      <c r="F24" s="61" t="s">
        <v>325</v>
      </c>
      <c r="G24" s="113"/>
      <c r="H24" s="112">
        <v>2</v>
      </c>
      <c r="I24" s="112">
        <v>10</v>
      </c>
      <c r="J24" s="112" t="str">
        <f t="shared" si="48"/>
        <v>Moderada</v>
      </c>
      <c r="K24" s="345" t="s">
        <v>352</v>
      </c>
      <c r="L24" s="345"/>
      <c r="M24" s="61" t="s">
        <v>48</v>
      </c>
      <c r="N24" s="61">
        <v>20</v>
      </c>
      <c r="O24" s="61">
        <v>15</v>
      </c>
      <c r="P24" s="61">
        <v>15</v>
      </c>
      <c r="Q24" s="61">
        <v>30</v>
      </c>
      <c r="R24" s="61">
        <v>20</v>
      </c>
      <c r="S24" s="186">
        <f t="shared" ref="S24" si="58">SUM(N24:R24)</f>
        <v>100</v>
      </c>
      <c r="T24" s="223">
        <f t="shared" si="50"/>
        <v>2</v>
      </c>
      <c r="U24" s="223">
        <f t="shared" si="51"/>
        <v>0</v>
      </c>
      <c r="V24" s="223" t="b">
        <f t="shared" si="45"/>
        <v>0</v>
      </c>
      <c r="W24" s="112">
        <f t="shared" si="41"/>
        <v>1</v>
      </c>
      <c r="X24" s="112">
        <f t="shared" si="42"/>
        <v>10</v>
      </c>
      <c r="Y24" s="113">
        <f t="shared" si="43"/>
        <v>10</v>
      </c>
      <c r="Z24" s="112" t="str">
        <f t="shared" si="56"/>
        <v>Baja</v>
      </c>
      <c r="AA24" s="113"/>
      <c r="AB24" s="113"/>
      <c r="AC24" s="113"/>
      <c r="AD24" s="61" t="s">
        <v>349</v>
      </c>
      <c r="AE24" s="74">
        <v>43466</v>
      </c>
      <c r="AF24" s="74">
        <v>43830</v>
      </c>
      <c r="AG24" s="61" t="s">
        <v>326</v>
      </c>
      <c r="AH24" s="61" t="s">
        <v>175</v>
      </c>
      <c r="AI24" s="61" t="s">
        <v>84</v>
      </c>
      <c r="AJ24" s="61" t="s">
        <v>351</v>
      </c>
      <c r="AK24" s="188" t="s">
        <v>559</v>
      </c>
      <c r="AL24" s="189" t="s">
        <v>493</v>
      </c>
      <c r="AM24" s="224" t="s">
        <v>551</v>
      </c>
    </row>
    <row r="25" spans="1:39" s="142" customFormat="1" ht="152.25" customHeight="1" x14ac:dyDescent="0.25">
      <c r="A25" s="324"/>
      <c r="B25" s="353"/>
      <c r="C25" s="214">
        <f t="shared" si="3"/>
        <v>20</v>
      </c>
      <c r="D25" s="61" t="s">
        <v>385</v>
      </c>
      <c r="E25" s="61" t="s">
        <v>376</v>
      </c>
      <c r="F25" s="61" t="s">
        <v>191</v>
      </c>
      <c r="G25" s="186"/>
      <c r="H25" s="225">
        <v>2</v>
      </c>
      <c r="I25" s="225">
        <v>10</v>
      </c>
      <c r="J25" s="127" t="str">
        <f t="shared" si="48"/>
        <v>Moderada</v>
      </c>
      <c r="K25" s="345" t="s">
        <v>388</v>
      </c>
      <c r="L25" s="345"/>
      <c r="M25" s="61" t="s">
        <v>48</v>
      </c>
      <c r="N25" s="61">
        <v>20</v>
      </c>
      <c r="O25" s="61">
        <v>10</v>
      </c>
      <c r="P25" s="61">
        <v>15</v>
      </c>
      <c r="Q25" s="61">
        <v>30</v>
      </c>
      <c r="R25" s="61">
        <v>20</v>
      </c>
      <c r="S25" s="186">
        <f t="shared" ref="S25" si="59">SUM(N25:R25)</f>
        <v>95</v>
      </c>
      <c r="T25" s="139">
        <f t="shared" si="50"/>
        <v>2</v>
      </c>
      <c r="U25" s="139">
        <f t="shared" si="51"/>
        <v>0</v>
      </c>
      <c r="V25" s="226" t="b">
        <f t="shared" ref="V25" si="60">IF(U25=1,IF(I25=5,0,IF(I25=10,5,IF(I25=20,10))))</f>
        <v>0</v>
      </c>
      <c r="W25" s="59">
        <v>2</v>
      </c>
      <c r="X25" s="59">
        <f t="shared" ref="X25" si="61">I25-V25</f>
        <v>10</v>
      </c>
      <c r="Y25" s="60">
        <f t="shared" ref="Y25" si="62">VALUE(W25*X25)</f>
        <v>20</v>
      </c>
      <c r="Z25" s="59" t="str">
        <f t="shared" si="56"/>
        <v>Moderada</v>
      </c>
      <c r="AA25" s="60"/>
      <c r="AB25" s="60"/>
      <c r="AC25" s="60"/>
      <c r="AD25" s="61" t="s">
        <v>389</v>
      </c>
      <c r="AE25" s="74">
        <v>43466</v>
      </c>
      <c r="AF25" s="74">
        <v>43830</v>
      </c>
      <c r="AG25" s="61" t="s">
        <v>390</v>
      </c>
      <c r="AH25" s="61" t="s">
        <v>192</v>
      </c>
      <c r="AI25" s="61" t="s">
        <v>84</v>
      </c>
      <c r="AJ25" s="61" t="s">
        <v>391</v>
      </c>
      <c r="AK25" s="188" t="s">
        <v>559</v>
      </c>
      <c r="AL25" s="189" t="s">
        <v>493</v>
      </c>
      <c r="AM25" s="190" t="s">
        <v>552</v>
      </c>
    </row>
    <row r="26" spans="1:39" s="142" customFormat="1" ht="147" customHeight="1" x14ac:dyDescent="0.25">
      <c r="A26" s="324"/>
      <c r="B26" s="353"/>
      <c r="C26" s="227">
        <f t="shared" si="3"/>
        <v>40</v>
      </c>
      <c r="D26" s="57" t="s">
        <v>284</v>
      </c>
      <c r="E26" s="57" t="s">
        <v>305</v>
      </c>
      <c r="F26" s="57" t="s">
        <v>285</v>
      </c>
      <c r="G26" s="186"/>
      <c r="H26" s="127">
        <v>4</v>
      </c>
      <c r="I26" s="127">
        <v>10</v>
      </c>
      <c r="J26" s="127" t="str">
        <f t="shared" si="48"/>
        <v>Alta</v>
      </c>
      <c r="K26" s="351" t="s">
        <v>308</v>
      </c>
      <c r="L26" s="351"/>
      <c r="M26" s="139" t="s">
        <v>48</v>
      </c>
      <c r="N26" s="139">
        <v>20</v>
      </c>
      <c r="O26" s="139">
        <v>10</v>
      </c>
      <c r="P26" s="139">
        <v>15</v>
      </c>
      <c r="Q26" s="139">
        <v>30</v>
      </c>
      <c r="R26" s="139">
        <v>20</v>
      </c>
      <c r="S26" s="60">
        <f t="shared" ref="S26:S29" si="63">SUM(N26:R26)</f>
        <v>95</v>
      </c>
      <c r="T26" s="139">
        <f t="shared" si="50"/>
        <v>2</v>
      </c>
      <c r="U26" s="139">
        <f t="shared" si="51"/>
        <v>0</v>
      </c>
      <c r="V26" s="226" t="b">
        <f t="shared" ref="V26:V28" si="64">IF(U26=1,IF(I26=5,0,IF(I26=10,5,IF(I26=20,10))))</f>
        <v>0</v>
      </c>
      <c r="W26" s="59">
        <f t="shared" ref="W26:W28" si="65">IF(H26-T26&lt;1,1,H26-T26)</f>
        <v>2</v>
      </c>
      <c r="X26" s="59">
        <f t="shared" ref="X26:X28" si="66">I26-V26</f>
        <v>10</v>
      </c>
      <c r="Y26" s="60">
        <f t="shared" ref="Y26:Y28" si="67">VALUE(W26*X26)</f>
        <v>20</v>
      </c>
      <c r="Z26" s="59" t="str">
        <f t="shared" si="56"/>
        <v>Moderada</v>
      </c>
      <c r="AA26" s="60"/>
      <c r="AB26" s="60"/>
      <c r="AC26" s="60"/>
      <c r="AD26" s="139" t="s">
        <v>306</v>
      </c>
      <c r="AE26" s="74">
        <v>43466</v>
      </c>
      <c r="AF26" s="74">
        <v>43830</v>
      </c>
      <c r="AG26" s="139" t="s">
        <v>307</v>
      </c>
      <c r="AH26" s="139" t="s">
        <v>230</v>
      </c>
      <c r="AI26" s="139" t="s">
        <v>84</v>
      </c>
      <c r="AJ26" s="139" t="s">
        <v>286</v>
      </c>
      <c r="AK26" s="188" t="s">
        <v>559</v>
      </c>
      <c r="AL26" s="189" t="s">
        <v>493</v>
      </c>
      <c r="AM26" s="190" t="s">
        <v>552</v>
      </c>
    </row>
    <row r="27" spans="1:39" s="142" customFormat="1" ht="152.25" customHeight="1" x14ac:dyDescent="0.25">
      <c r="A27" s="324"/>
      <c r="B27" s="353"/>
      <c r="C27" s="227">
        <f t="shared" ref="C27" si="68">VALUE(H27*I27)</f>
        <v>40</v>
      </c>
      <c r="D27" s="57" t="s">
        <v>432</v>
      </c>
      <c r="E27" s="57" t="s">
        <v>433</v>
      </c>
      <c r="F27" s="57" t="s">
        <v>434</v>
      </c>
      <c r="G27" s="186"/>
      <c r="H27" s="127">
        <v>4</v>
      </c>
      <c r="I27" s="127">
        <v>10</v>
      </c>
      <c r="J27" s="127" t="str">
        <f t="shared" si="48"/>
        <v>Alta</v>
      </c>
      <c r="K27" s="351" t="s">
        <v>435</v>
      </c>
      <c r="L27" s="351"/>
      <c r="M27" s="139" t="s">
        <v>48</v>
      </c>
      <c r="N27" s="139">
        <v>20</v>
      </c>
      <c r="O27" s="139">
        <v>10</v>
      </c>
      <c r="P27" s="139">
        <v>15</v>
      </c>
      <c r="Q27" s="139">
        <v>30</v>
      </c>
      <c r="R27" s="139">
        <v>20</v>
      </c>
      <c r="S27" s="60">
        <v>95</v>
      </c>
      <c r="T27" s="139">
        <f t="shared" si="50"/>
        <v>2</v>
      </c>
      <c r="U27" s="139">
        <f t="shared" si="51"/>
        <v>0</v>
      </c>
      <c r="V27" s="226" t="b">
        <f t="shared" ref="V27" si="69">IF(U27=1,IF(I27=5,0,IF(I27=10,5,IF(I27=20,10))))</f>
        <v>0</v>
      </c>
      <c r="W27" s="59">
        <f t="shared" ref="W27" si="70">IF(H27-T27&lt;1,1,H27-T27)</f>
        <v>2</v>
      </c>
      <c r="X27" s="59">
        <f t="shared" ref="X27" si="71">I27-V27</f>
        <v>10</v>
      </c>
      <c r="Y27" s="60">
        <f t="shared" ref="Y27" si="72">VALUE(W27*X27)</f>
        <v>20</v>
      </c>
      <c r="Z27" s="59" t="str">
        <f t="shared" si="56"/>
        <v>Moderada</v>
      </c>
      <c r="AA27" s="60"/>
      <c r="AB27" s="60"/>
      <c r="AC27" s="60"/>
      <c r="AD27" s="65" t="s">
        <v>436</v>
      </c>
      <c r="AE27" s="74">
        <v>43466</v>
      </c>
      <c r="AF27" s="74">
        <v>43830</v>
      </c>
      <c r="AG27" s="57" t="s">
        <v>437</v>
      </c>
      <c r="AH27" s="57" t="s">
        <v>230</v>
      </c>
      <c r="AI27" s="57" t="s">
        <v>84</v>
      </c>
      <c r="AJ27" s="57" t="s">
        <v>438</v>
      </c>
      <c r="AK27" s="188" t="s">
        <v>559</v>
      </c>
      <c r="AL27" s="189" t="s">
        <v>493</v>
      </c>
      <c r="AM27" s="190" t="s">
        <v>552</v>
      </c>
    </row>
    <row r="28" spans="1:39" s="142" customFormat="1" ht="171.75" customHeight="1" x14ac:dyDescent="0.25">
      <c r="A28" s="324"/>
      <c r="B28" s="353"/>
      <c r="C28" s="227">
        <f t="shared" ref="C28" si="73">VALUE(H28*I28)</f>
        <v>30</v>
      </c>
      <c r="D28" s="57" t="s">
        <v>231</v>
      </c>
      <c r="E28" s="57" t="s">
        <v>203</v>
      </c>
      <c r="F28" s="57" t="s">
        <v>204</v>
      </c>
      <c r="G28" s="186"/>
      <c r="H28" s="127">
        <v>3</v>
      </c>
      <c r="I28" s="127">
        <v>10</v>
      </c>
      <c r="J28" s="127" t="str">
        <f t="shared" si="48"/>
        <v>Alta</v>
      </c>
      <c r="K28" s="351" t="s">
        <v>232</v>
      </c>
      <c r="L28" s="351"/>
      <c r="M28" s="139" t="s">
        <v>48</v>
      </c>
      <c r="N28" s="139">
        <v>20</v>
      </c>
      <c r="O28" s="139">
        <v>10</v>
      </c>
      <c r="P28" s="139">
        <v>15</v>
      </c>
      <c r="Q28" s="139">
        <v>30</v>
      </c>
      <c r="R28" s="139">
        <v>20</v>
      </c>
      <c r="S28" s="60">
        <f t="shared" ref="S28" si="74">SUM(N28:R28)</f>
        <v>95</v>
      </c>
      <c r="T28" s="139">
        <f t="shared" si="50"/>
        <v>2</v>
      </c>
      <c r="U28" s="139">
        <f t="shared" si="51"/>
        <v>0</v>
      </c>
      <c r="V28" s="226" t="b">
        <f t="shared" si="64"/>
        <v>0</v>
      </c>
      <c r="W28" s="59">
        <f t="shared" si="65"/>
        <v>1</v>
      </c>
      <c r="X28" s="59">
        <f t="shared" si="66"/>
        <v>10</v>
      </c>
      <c r="Y28" s="60">
        <f t="shared" si="67"/>
        <v>10</v>
      </c>
      <c r="Z28" s="59" t="str">
        <f t="shared" si="56"/>
        <v>Baja</v>
      </c>
      <c r="AA28" s="60"/>
      <c r="AB28" s="60"/>
      <c r="AC28" s="60"/>
      <c r="AD28" s="139" t="s">
        <v>233</v>
      </c>
      <c r="AE28" s="74">
        <v>43466</v>
      </c>
      <c r="AF28" s="74">
        <v>43830</v>
      </c>
      <c r="AG28" s="139" t="s">
        <v>235</v>
      </c>
      <c r="AH28" s="139" t="s">
        <v>236</v>
      </c>
      <c r="AI28" s="139" t="s">
        <v>84</v>
      </c>
      <c r="AJ28" s="228" t="s">
        <v>343</v>
      </c>
      <c r="AK28" s="188" t="s">
        <v>559</v>
      </c>
      <c r="AL28" s="189" t="s">
        <v>493</v>
      </c>
      <c r="AM28" s="190" t="s">
        <v>553</v>
      </c>
    </row>
    <row r="29" spans="1:39" s="142" customFormat="1" ht="212.25" customHeight="1" x14ac:dyDescent="0.25">
      <c r="A29" s="324"/>
      <c r="B29" s="353"/>
      <c r="C29" s="227">
        <f t="shared" si="3"/>
        <v>30</v>
      </c>
      <c r="D29" s="57" t="s">
        <v>205</v>
      </c>
      <c r="E29" s="57" t="s">
        <v>206</v>
      </c>
      <c r="F29" s="57" t="s">
        <v>207</v>
      </c>
      <c r="G29" s="186"/>
      <c r="H29" s="127">
        <v>3</v>
      </c>
      <c r="I29" s="127">
        <v>10</v>
      </c>
      <c r="J29" s="127" t="str">
        <f t="shared" si="48"/>
        <v>Alta</v>
      </c>
      <c r="K29" s="351" t="s">
        <v>208</v>
      </c>
      <c r="L29" s="351"/>
      <c r="M29" s="139" t="s">
        <v>48</v>
      </c>
      <c r="N29" s="139">
        <v>20</v>
      </c>
      <c r="O29" s="139">
        <v>10</v>
      </c>
      <c r="P29" s="139">
        <v>15</v>
      </c>
      <c r="Q29" s="139">
        <v>30</v>
      </c>
      <c r="R29" s="139">
        <v>20</v>
      </c>
      <c r="S29" s="60">
        <f t="shared" si="63"/>
        <v>95</v>
      </c>
      <c r="T29" s="139">
        <f t="shared" si="50"/>
        <v>2</v>
      </c>
      <c r="U29" s="139">
        <f t="shared" si="51"/>
        <v>0</v>
      </c>
      <c r="V29" s="226" t="b">
        <f t="shared" ref="V29" si="75">IF(U29=1,IF(I29=5,0,IF(I29=10,5,IF(I29=20,10))))</f>
        <v>0</v>
      </c>
      <c r="W29" s="59">
        <f t="shared" ref="W29:W30" si="76">IF(H29-T29&lt;1,1,H29-T29)</f>
        <v>1</v>
      </c>
      <c r="X29" s="59">
        <f t="shared" ref="X29:X30" si="77">I29-V29</f>
        <v>10</v>
      </c>
      <c r="Y29" s="60">
        <f t="shared" ref="Y29" si="78">VALUE(W29*X29)</f>
        <v>10</v>
      </c>
      <c r="Z29" s="59" t="str">
        <f t="shared" si="56"/>
        <v>Baja</v>
      </c>
      <c r="AA29" s="60"/>
      <c r="AB29" s="60"/>
      <c r="AC29" s="60"/>
      <c r="AD29" s="139" t="s">
        <v>234</v>
      </c>
      <c r="AE29" s="74">
        <v>43466</v>
      </c>
      <c r="AF29" s="74">
        <v>43830</v>
      </c>
      <c r="AG29" s="139" t="s">
        <v>237</v>
      </c>
      <c r="AH29" s="139" t="s">
        <v>209</v>
      </c>
      <c r="AI29" s="139" t="s">
        <v>84</v>
      </c>
      <c r="AJ29" s="139" t="s">
        <v>287</v>
      </c>
      <c r="AK29" s="188" t="s">
        <v>559</v>
      </c>
      <c r="AL29" s="189" t="s">
        <v>493</v>
      </c>
      <c r="AM29" s="190" t="s">
        <v>554</v>
      </c>
    </row>
    <row r="30" spans="1:39" s="142" customFormat="1" ht="186" customHeight="1" x14ac:dyDescent="0.25">
      <c r="A30" s="229" t="s">
        <v>137</v>
      </c>
      <c r="B30" s="230" t="s">
        <v>146</v>
      </c>
      <c r="C30" s="103">
        <f t="shared" si="3"/>
        <v>30</v>
      </c>
      <c r="D30" s="57" t="s">
        <v>247</v>
      </c>
      <c r="E30" s="57" t="s">
        <v>248</v>
      </c>
      <c r="F30" s="57" t="s">
        <v>249</v>
      </c>
      <c r="G30" s="204" t="s">
        <v>2</v>
      </c>
      <c r="H30" s="59">
        <v>3</v>
      </c>
      <c r="I30" s="59">
        <v>10</v>
      </c>
      <c r="J30" s="59" t="str">
        <f t="shared" si="48"/>
        <v>Alta</v>
      </c>
      <c r="K30" s="351" t="s">
        <v>250</v>
      </c>
      <c r="L30" s="351"/>
      <c r="M30" s="139" t="s">
        <v>48</v>
      </c>
      <c r="N30" s="139">
        <v>20</v>
      </c>
      <c r="O30" s="139">
        <v>15</v>
      </c>
      <c r="P30" s="139">
        <v>15</v>
      </c>
      <c r="Q30" s="139">
        <v>30</v>
      </c>
      <c r="R30" s="139">
        <v>0</v>
      </c>
      <c r="S30" s="60">
        <f t="shared" si="39"/>
        <v>80</v>
      </c>
      <c r="T30" s="139">
        <f t="shared" si="50"/>
        <v>2</v>
      </c>
      <c r="U30" s="139">
        <f t="shared" si="51"/>
        <v>0</v>
      </c>
      <c r="V30" s="226" t="b">
        <f t="shared" si="13"/>
        <v>0</v>
      </c>
      <c r="W30" s="59">
        <f t="shared" si="76"/>
        <v>1</v>
      </c>
      <c r="X30" s="59">
        <f t="shared" si="77"/>
        <v>10</v>
      </c>
      <c r="Y30" s="60">
        <f t="shared" si="14"/>
        <v>10</v>
      </c>
      <c r="Z30" s="59" t="str">
        <f t="shared" si="56"/>
        <v>Baja</v>
      </c>
      <c r="AA30" s="60"/>
      <c r="AB30" s="60"/>
      <c r="AC30" s="60"/>
      <c r="AD30" s="139" t="s">
        <v>251</v>
      </c>
      <c r="AE30" s="74">
        <v>43466</v>
      </c>
      <c r="AF30" s="74">
        <v>43830</v>
      </c>
      <c r="AG30" s="139" t="s">
        <v>252</v>
      </c>
      <c r="AH30" s="139" t="s">
        <v>253</v>
      </c>
      <c r="AI30" s="139" t="s">
        <v>80</v>
      </c>
      <c r="AJ30" s="139" t="s">
        <v>288</v>
      </c>
      <c r="AK30" s="231" t="s">
        <v>522</v>
      </c>
      <c r="AL30" s="232">
        <v>1</v>
      </c>
      <c r="AM30" s="190" t="s">
        <v>526</v>
      </c>
    </row>
    <row r="31" spans="1:39" s="142" customFormat="1" ht="193.5" customHeight="1" x14ac:dyDescent="0.25">
      <c r="A31" s="414" t="s">
        <v>442</v>
      </c>
      <c r="B31" s="415" t="s">
        <v>439</v>
      </c>
      <c r="C31" s="191">
        <f t="shared" si="3"/>
        <v>50</v>
      </c>
      <c r="D31" s="66" t="s">
        <v>289</v>
      </c>
      <c r="E31" s="66" t="s">
        <v>340</v>
      </c>
      <c r="F31" s="66" t="s">
        <v>176</v>
      </c>
      <c r="G31" s="186"/>
      <c r="H31" s="127">
        <v>5</v>
      </c>
      <c r="I31" s="127">
        <v>10</v>
      </c>
      <c r="J31" s="127" t="str">
        <f t="shared" si="48"/>
        <v>Alta</v>
      </c>
      <c r="K31" s="352" t="s">
        <v>238</v>
      </c>
      <c r="L31" s="352"/>
      <c r="M31" s="72" t="s">
        <v>48</v>
      </c>
      <c r="N31" s="72">
        <v>20</v>
      </c>
      <c r="O31" s="72">
        <v>15</v>
      </c>
      <c r="P31" s="72">
        <v>15</v>
      </c>
      <c r="Q31" s="72">
        <v>0</v>
      </c>
      <c r="R31" s="72">
        <v>20</v>
      </c>
      <c r="S31" s="186">
        <v>70</v>
      </c>
      <c r="T31" s="72">
        <f t="shared" si="50"/>
        <v>1</v>
      </c>
      <c r="U31" s="72">
        <f t="shared" si="51"/>
        <v>0</v>
      </c>
      <c r="V31" s="187" t="b">
        <f t="shared" si="13"/>
        <v>0</v>
      </c>
      <c r="W31" s="127">
        <f>IF(H31-T31&lt;1,1,H31-T31)</f>
        <v>4</v>
      </c>
      <c r="X31" s="127">
        <f t="shared" si="10"/>
        <v>10</v>
      </c>
      <c r="Y31" s="126">
        <f t="shared" si="14"/>
        <v>40</v>
      </c>
      <c r="Z31" s="127" t="str">
        <f t="shared" si="56"/>
        <v>Alta</v>
      </c>
      <c r="AA31" s="126"/>
      <c r="AB31" s="126"/>
      <c r="AC31" s="126"/>
      <c r="AD31" s="174" t="s">
        <v>356</v>
      </c>
      <c r="AE31" s="74">
        <v>43466</v>
      </c>
      <c r="AF31" s="74">
        <v>43830</v>
      </c>
      <c r="AG31" s="174" t="s">
        <v>357</v>
      </c>
      <c r="AH31" s="174" t="s">
        <v>239</v>
      </c>
      <c r="AI31" s="174" t="s">
        <v>240</v>
      </c>
      <c r="AJ31" s="174" t="s">
        <v>440</v>
      </c>
      <c r="AK31" s="231" t="s">
        <v>527</v>
      </c>
      <c r="AL31" s="196">
        <v>0.5</v>
      </c>
      <c r="AM31" s="190" t="s">
        <v>528</v>
      </c>
    </row>
    <row r="32" spans="1:39" s="142" customFormat="1" ht="272.25" customHeight="1" x14ac:dyDescent="0.25">
      <c r="A32" s="414"/>
      <c r="B32" s="415"/>
      <c r="C32" s="191">
        <f t="shared" si="3"/>
        <v>40</v>
      </c>
      <c r="D32" s="66" t="s">
        <v>290</v>
      </c>
      <c r="E32" s="66" t="s">
        <v>441</v>
      </c>
      <c r="F32" s="66" t="s">
        <v>291</v>
      </c>
      <c r="G32" s="186"/>
      <c r="H32" s="127">
        <v>4</v>
      </c>
      <c r="I32" s="127">
        <v>10</v>
      </c>
      <c r="J32" s="127" t="str">
        <f t="shared" si="48"/>
        <v>Alta</v>
      </c>
      <c r="K32" s="352" t="s">
        <v>355</v>
      </c>
      <c r="L32" s="352"/>
      <c r="M32" s="72" t="s">
        <v>48</v>
      </c>
      <c r="N32" s="72">
        <v>20</v>
      </c>
      <c r="O32" s="72">
        <v>15</v>
      </c>
      <c r="P32" s="72">
        <v>15</v>
      </c>
      <c r="Q32" s="72">
        <v>0</v>
      </c>
      <c r="R32" s="72">
        <v>20</v>
      </c>
      <c r="S32" s="126">
        <f t="shared" ref="S32" si="79">SUM(N32:R32)</f>
        <v>70</v>
      </c>
      <c r="T32" s="72">
        <f t="shared" si="50"/>
        <v>1</v>
      </c>
      <c r="U32" s="72">
        <f t="shared" si="51"/>
        <v>0</v>
      </c>
      <c r="V32" s="187" t="b">
        <f t="shared" si="13"/>
        <v>0</v>
      </c>
      <c r="W32" s="127">
        <f t="shared" si="9"/>
        <v>3</v>
      </c>
      <c r="X32" s="127">
        <f t="shared" si="10"/>
        <v>10</v>
      </c>
      <c r="Y32" s="126">
        <f t="shared" si="14"/>
        <v>30</v>
      </c>
      <c r="Z32" s="127" t="str">
        <f t="shared" si="56"/>
        <v>Alta</v>
      </c>
      <c r="AA32" s="126"/>
      <c r="AB32" s="126"/>
      <c r="AC32" s="126"/>
      <c r="AD32" s="174" t="s">
        <v>177</v>
      </c>
      <c r="AE32" s="74">
        <v>43466</v>
      </c>
      <c r="AF32" s="74">
        <v>43830</v>
      </c>
      <c r="AG32" s="233" t="s">
        <v>178</v>
      </c>
      <c r="AH32" s="174" t="s">
        <v>179</v>
      </c>
      <c r="AI32" s="174" t="s">
        <v>155</v>
      </c>
      <c r="AJ32" s="174" t="s">
        <v>477</v>
      </c>
      <c r="AK32" s="231" t="s">
        <v>529</v>
      </c>
      <c r="AL32" s="234">
        <v>0</v>
      </c>
      <c r="AM32" s="190" t="s">
        <v>530</v>
      </c>
    </row>
    <row r="33" spans="1:39" s="142" customFormat="1" ht="255" customHeight="1" x14ac:dyDescent="0.25">
      <c r="A33" s="418" t="s">
        <v>138</v>
      </c>
      <c r="B33" s="416" t="s">
        <v>147</v>
      </c>
      <c r="C33" s="191">
        <f t="shared" si="3"/>
        <v>60</v>
      </c>
      <c r="D33" s="61" t="s">
        <v>180</v>
      </c>
      <c r="E33" s="61" t="s">
        <v>181</v>
      </c>
      <c r="F33" s="61" t="s">
        <v>182</v>
      </c>
      <c r="G33" s="186"/>
      <c r="H33" s="127">
        <v>3</v>
      </c>
      <c r="I33" s="127">
        <v>20</v>
      </c>
      <c r="J33" s="127" t="str">
        <f t="shared" si="48"/>
        <v>Extrema</v>
      </c>
      <c r="K33" s="306" t="s">
        <v>358</v>
      </c>
      <c r="L33" s="306"/>
      <c r="M33" s="72" t="s">
        <v>48</v>
      </c>
      <c r="N33" s="72">
        <v>0</v>
      </c>
      <c r="O33" s="72">
        <v>10</v>
      </c>
      <c r="P33" s="72">
        <v>15</v>
      </c>
      <c r="Q33" s="72">
        <v>0</v>
      </c>
      <c r="R33" s="72">
        <v>20</v>
      </c>
      <c r="S33" s="126">
        <f t="shared" ref="S33:S34" si="80">SUM(N33:R33)</f>
        <v>45</v>
      </c>
      <c r="T33" s="72">
        <f t="shared" si="50"/>
        <v>0</v>
      </c>
      <c r="U33" s="72">
        <f t="shared" si="51"/>
        <v>0</v>
      </c>
      <c r="V33" s="187" t="b">
        <f t="shared" si="13"/>
        <v>0</v>
      </c>
      <c r="W33" s="127">
        <f t="shared" si="9"/>
        <v>3</v>
      </c>
      <c r="X33" s="127">
        <f t="shared" si="10"/>
        <v>20</v>
      </c>
      <c r="Y33" s="126">
        <f t="shared" si="14"/>
        <v>60</v>
      </c>
      <c r="Z33" s="127" t="str">
        <f t="shared" si="56"/>
        <v>Extrema</v>
      </c>
      <c r="AA33" s="126"/>
      <c r="AB33" s="126"/>
      <c r="AC33" s="126"/>
      <c r="AD33" s="72" t="s">
        <v>392</v>
      </c>
      <c r="AE33" s="74">
        <v>43466</v>
      </c>
      <c r="AF33" s="74">
        <v>43830</v>
      </c>
      <c r="AG33" s="72" t="s">
        <v>187</v>
      </c>
      <c r="AH33" s="72" t="s">
        <v>188</v>
      </c>
      <c r="AI33" s="72" t="s">
        <v>155</v>
      </c>
      <c r="AJ33" s="72" t="s">
        <v>359</v>
      </c>
      <c r="AK33" s="231" t="s">
        <v>531</v>
      </c>
      <c r="AL33" s="196">
        <v>0.66</v>
      </c>
      <c r="AM33" s="190" t="s">
        <v>532</v>
      </c>
    </row>
    <row r="34" spans="1:39" s="142" customFormat="1" ht="165.75" customHeight="1" x14ac:dyDescent="0.25">
      <c r="A34" s="418"/>
      <c r="B34" s="416"/>
      <c r="C34" s="191">
        <f t="shared" si="3"/>
        <v>10</v>
      </c>
      <c r="D34" s="61" t="s">
        <v>183</v>
      </c>
      <c r="E34" s="61" t="s">
        <v>184</v>
      </c>
      <c r="F34" s="61" t="s">
        <v>185</v>
      </c>
      <c r="G34" s="186"/>
      <c r="H34" s="127">
        <v>2</v>
      </c>
      <c r="I34" s="127">
        <v>5</v>
      </c>
      <c r="J34" s="127" t="str">
        <f t="shared" si="48"/>
        <v>Baja</v>
      </c>
      <c r="K34" s="306" t="s">
        <v>186</v>
      </c>
      <c r="L34" s="306"/>
      <c r="M34" s="72" t="s">
        <v>48</v>
      </c>
      <c r="N34" s="72">
        <v>20</v>
      </c>
      <c r="O34" s="72">
        <v>10</v>
      </c>
      <c r="P34" s="72">
        <v>15</v>
      </c>
      <c r="Q34" s="72">
        <v>30</v>
      </c>
      <c r="R34" s="72">
        <v>20</v>
      </c>
      <c r="S34" s="126">
        <f t="shared" si="80"/>
        <v>95</v>
      </c>
      <c r="T34" s="72">
        <f t="shared" si="50"/>
        <v>2</v>
      </c>
      <c r="U34" s="72">
        <f t="shared" si="51"/>
        <v>0</v>
      </c>
      <c r="V34" s="187" t="b">
        <f t="shared" si="13"/>
        <v>0</v>
      </c>
      <c r="W34" s="127">
        <f t="shared" si="9"/>
        <v>1</v>
      </c>
      <c r="X34" s="127">
        <f t="shared" si="10"/>
        <v>5</v>
      </c>
      <c r="Y34" s="126">
        <f t="shared" si="14"/>
        <v>5</v>
      </c>
      <c r="Z34" s="127" t="str">
        <f t="shared" si="56"/>
        <v>Baja</v>
      </c>
      <c r="AA34" s="126"/>
      <c r="AB34" s="126"/>
      <c r="AC34" s="126"/>
      <c r="AD34" s="61" t="s">
        <v>189</v>
      </c>
      <c r="AE34" s="74">
        <v>43466</v>
      </c>
      <c r="AF34" s="74">
        <v>43830</v>
      </c>
      <c r="AG34" s="72" t="s">
        <v>190</v>
      </c>
      <c r="AH34" s="72" t="s">
        <v>188</v>
      </c>
      <c r="AI34" s="72" t="s">
        <v>155</v>
      </c>
      <c r="AJ34" s="72" t="s">
        <v>360</v>
      </c>
      <c r="AK34" s="231" t="s">
        <v>534</v>
      </c>
      <c r="AL34" s="196">
        <v>0.66</v>
      </c>
      <c r="AM34" s="190" t="s">
        <v>533</v>
      </c>
    </row>
    <row r="35" spans="1:39" s="142" customFormat="1" ht="122.25" customHeight="1" x14ac:dyDescent="0.25">
      <c r="A35" s="417" t="s">
        <v>139</v>
      </c>
      <c r="B35" s="416" t="s">
        <v>148</v>
      </c>
      <c r="C35" s="191">
        <f t="shared" si="3"/>
        <v>30</v>
      </c>
      <c r="D35" s="61" t="s">
        <v>292</v>
      </c>
      <c r="E35" s="61" t="s">
        <v>293</v>
      </c>
      <c r="F35" s="61" t="s">
        <v>149</v>
      </c>
      <c r="G35" s="186"/>
      <c r="H35" s="127">
        <v>3</v>
      </c>
      <c r="I35" s="127">
        <v>10</v>
      </c>
      <c r="J35" s="127" t="str">
        <f t="shared" si="48"/>
        <v>Alta</v>
      </c>
      <c r="K35" s="306" t="s">
        <v>152</v>
      </c>
      <c r="L35" s="306"/>
      <c r="M35" s="72" t="s">
        <v>49</v>
      </c>
      <c r="N35" s="72">
        <v>0</v>
      </c>
      <c r="O35" s="72">
        <v>10</v>
      </c>
      <c r="P35" s="72">
        <v>0</v>
      </c>
      <c r="Q35" s="72">
        <v>0</v>
      </c>
      <c r="R35" s="72">
        <v>20</v>
      </c>
      <c r="S35" s="126">
        <f t="shared" ref="S35:S36" si="81">SUM(N35:R35)</f>
        <v>30</v>
      </c>
      <c r="T35" s="72">
        <f t="shared" si="50"/>
        <v>0</v>
      </c>
      <c r="U35" s="72">
        <f t="shared" si="51"/>
        <v>0</v>
      </c>
      <c r="V35" s="187" t="b">
        <f t="shared" si="13"/>
        <v>0</v>
      </c>
      <c r="W35" s="127">
        <f t="shared" si="9"/>
        <v>3</v>
      </c>
      <c r="X35" s="127">
        <f t="shared" si="10"/>
        <v>10</v>
      </c>
      <c r="Y35" s="126">
        <f t="shared" si="14"/>
        <v>30</v>
      </c>
      <c r="Z35" s="127" t="str">
        <f t="shared" si="56"/>
        <v>Alta</v>
      </c>
      <c r="AA35" s="126"/>
      <c r="AB35" s="126"/>
      <c r="AC35" s="126"/>
      <c r="AD35" s="72" t="s">
        <v>341</v>
      </c>
      <c r="AE35" s="74">
        <v>43466</v>
      </c>
      <c r="AF35" s="74">
        <v>43830</v>
      </c>
      <c r="AG35" s="72" t="s">
        <v>361</v>
      </c>
      <c r="AH35" s="72" t="s">
        <v>154</v>
      </c>
      <c r="AI35" s="72" t="s">
        <v>155</v>
      </c>
      <c r="AJ35" s="72" t="s">
        <v>362</v>
      </c>
      <c r="AK35" s="231" t="s">
        <v>535</v>
      </c>
      <c r="AL35" s="196">
        <v>0.75</v>
      </c>
      <c r="AM35" s="190" t="s">
        <v>478</v>
      </c>
    </row>
    <row r="36" spans="1:39" s="142" customFormat="1" ht="171.75" customHeight="1" x14ac:dyDescent="0.25">
      <c r="A36" s="417"/>
      <c r="B36" s="416"/>
      <c r="C36" s="191">
        <f t="shared" si="3"/>
        <v>30</v>
      </c>
      <c r="D36" s="61" t="s">
        <v>294</v>
      </c>
      <c r="E36" s="61" t="s">
        <v>295</v>
      </c>
      <c r="F36" s="61" t="s">
        <v>150</v>
      </c>
      <c r="G36" s="186"/>
      <c r="H36" s="127">
        <v>3</v>
      </c>
      <c r="I36" s="127">
        <v>10</v>
      </c>
      <c r="J36" s="127" t="str">
        <f t="shared" si="48"/>
        <v>Alta</v>
      </c>
      <c r="K36" s="306" t="s">
        <v>153</v>
      </c>
      <c r="L36" s="306"/>
      <c r="M36" s="72" t="s">
        <v>48</v>
      </c>
      <c r="N36" s="72">
        <v>20</v>
      </c>
      <c r="O36" s="72">
        <v>10</v>
      </c>
      <c r="P36" s="72">
        <v>15</v>
      </c>
      <c r="Q36" s="72">
        <v>30</v>
      </c>
      <c r="R36" s="72">
        <v>20</v>
      </c>
      <c r="S36" s="126">
        <f t="shared" si="81"/>
        <v>95</v>
      </c>
      <c r="T36" s="72">
        <f t="shared" si="50"/>
        <v>2</v>
      </c>
      <c r="U36" s="72">
        <f t="shared" si="51"/>
        <v>0</v>
      </c>
      <c r="V36" s="187" t="b">
        <f t="shared" si="13"/>
        <v>0</v>
      </c>
      <c r="W36" s="127">
        <f t="shared" si="9"/>
        <v>1</v>
      </c>
      <c r="X36" s="127">
        <f t="shared" si="10"/>
        <v>10</v>
      </c>
      <c r="Y36" s="126">
        <f t="shared" si="14"/>
        <v>10</v>
      </c>
      <c r="Z36" s="127" t="str">
        <f t="shared" si="56"/>
        <v>Baja</v>
      </c>
      <c r="AA36" s="126"/>
      <c r="AB36" s="126"/>
      <c r="AC36" s="126"/>
      <c r="AD36" s="72" t="s">
        <v>342</v>
      </c>
      <c r="AE36" s="74">
        <v>43466</v>
      </c>
      <c r="AF36" s="74">
        <v>43830</v>
      </c>
      <c r="AG36" s="72" t="s">
        <v>153</v>
      </c>
      <c r="AH36" s="72" t="s">
        <v>156</v>
      </c>
      <c r="AI36" s="72" t="s">
        <v>155</v>
      </c>
      <c r="AJ36" s="72" t="s">
        <v>296</v>
      </c>
      <c r="AK36" s="231" t="s">
        <v>536</v>
      </c>
      <c r="AL36" s="126" t="s">
        <v>524</v>
      </c>
      <c r="AM36" s="190" t="s">
        <v>537</v>
      </c>
    </row>
    <row r="37" spans="1:39" s="142" customFormat="1" ht="285" customHeight="1" x14ac:dyDescent="0.25">
      <c r="A37" s="285" t="s">
        <v>464</v>
      </c>
      <c r="B37" s="230" t="s">
        <v>346</v>
      </c>
      <c r="C37" s="174">
        <f t="shared" si="3"/>
        <v>20</v>
      </c>
      <c r="D37" s="61" t="s">
        <v>297</v>
      </c>
      <c r="E37" s="297" t="s">
        <v>465</v>
      </c>
      <c r="F37" s="61" t="s">
        <v>466</v>
      </c>
      <c r="G37" s="186"/>
      <c r="H37" s="127">
        <v>2</v>
      </c>
      <c r="I37" s="127">
        <v>10</v>
      </c>
      <c r="J37" s="127" t="str">
        <f t="shared" ref="J37" si="82">VLOOKUP(C37,$T$66:$W$95,2,FALSE)</f>
        <v>Moderada</v>
      </c>
      <c r="K37" s="306" t="s">
        <v>347</v>
      </c>
      <c r="L37" s="306"/>
      <c r="M37" s="72" t="s">
        <v>48</v>
      </c>
      <c r="N37" s="72">
        <v>20</v>
      </c>
      <c r="O37" s="72">
        <v>10</v>
      </c>
      <c r="P37" s="72">
        <v>15</v>
      </c>
      <c r="Q37" s="72">
        <v>30</v>
      </c>
      <c r="R37" s="72">
        <v>20</v>
      </c>
      <c r="S37" s="126">
        <f t="shared" ref="S37" si="83">SUM(N37:R37)</f>
        <v>95</v>
      </c>
      <c r="T37" s="72">
        <f t="shared" ref="T37" si="84">IF(M37="Preventivo",VLOOKUP(S37,$AC$90:$AD$110,2),0)</f>
        <v>2</v>
      </c>
      <c r="U37" s="72">
        <f t="shared" ref="U37" si="85">IF(M37="Correctivo",VLOOKUP(S37,$AC$90:$AE$110,3),0)</f>
        <v>0</v>
      </c>
      <c r="V37" s="187" t="b">
        <f t="shared" si="13"/>
        <v>0</v>
      </c>
      <c r="W37" s="127">
        <f t="shared" si="9"/>
        <v>1</v>
      </c>
      <c r="X37" s="127">
        <f t="shared" si="10"/>
        <v>10</v>
      </c>
      <c r="Y37" s="126">
        <f t="shared" si="14"/>
        <v>10</v>
      </c>
      <c r="Z37" s="295" t="str">
        <f t="shared" ref="Z37" si="86">VLOOKUP(Y37,$T$66:$U$101,2,FALSE)</f>
        <v>Baja</v>
      </c>
      <c r="AA37" s="126"/>
      <c r="AB37" s="126"/>
      <c r="AC37" s="126"/>
      <c r="AD37" s="291" t="s">
        <v>467</v>
      </c>
      <c r="AE37" s="73">
        <v>43466</v>
      </c>
      <c r="AF37" s="293">
        <v>43830</v>
      </c>
      <c r="AG37" s="291" t="s">
        <v>468</v>
      </c>
      <c r="AH37" s="72" t="s">
        <v>469</v>
      </c>
      <c r="AI37" s="291" t="s">
        <v>470</v>
      </c>
      <c r="AJ37" s="291" t="s">
        <v>348</v>
      </c>
      <c r="AK37" s="235" t="s">
        <v>557</v>
      </c>
      <c r="AL37" s="289" t="s">
        <v>499</v>
      </c>
      <c r="AM37" s="287" t="s">
        <v>500</v>
      </c>
    </row>
    <row r="38" spans="1:39" s="142" customFormat="1" ht="362.25" customHeight="1" x14ac:dyDescent="0.25">
      <c r="A38" s="286"/>
      <c r="B38" s="230"/>
      <c r="C38" s="174"/>
      <c r="D38" s="61"/>
      <c r="E38" s="290"/>
      <c r="F38" s="61"/>
      <c r="G38" s="186"/>
      <c r="H38" s="127"/>
      <c r="I38" s="127"/>
      <c r="J38" s="127"/>
      <c r="K38" s="72"/>
      <c r="L38" s="72"/>
      <c r="M38" s="72"/>
      <c r="N38" s="72"/>
      <c r="O38" s="72"/>
      <c r="P38" s="72"/>
      <c r="Q38" s="72"/>
      <c r="R38" s="72"/>
      <c r="S38" s="126"/>
      <c r="T38" s="72"/>
      <c r="U38" s="72"/>
      <c r="V38" s="187"/>
      <c r="W38" s="127"/>
      <c r="X38" s="127"/>
      <c r="Y38" s="126"/>
      <c r="Z38" s="296"/>
      <c r="AA38" s="126"/>
      <c r="AB38" s="126"/>
      <c r="AC38" s="126"/>
      <c r="AD38" s="292"/>
      <c r="AE38" s="73"/>
      <c r="AF38" s="294"/>
      <c r="AG38" s="292"/>
      <c r="AH38" s="72"/>
      <c r="AI38" s="292"/>
      <c r="AJ38" s="292"/>
      <c r="AK38" s="236" t="s">
        <v>558</v>
      </c>
      <c r="AL38" s="290"/>
      <c r="AM38" s="288"/>
    </row>
    <row r="39" spans="1:39" s="142" customFormat="1" ht="216.75" x14ac:dyDescent="0.25">
      <c r="A39" s="237" t="s">
        <v>140</v>
      </c>
      <c r="B39" s="238" t="s">
        <v>166</v>
      </c>
      <c r="C39" s="174">
        <f t="shared" si="3"/>
        <v>40</v>
      </c>
      <c r="D39" s="61" t="s">
        <v>241</v>
      </c>
      <c r="E39" s="61" t="s">
        <v>298</v>
      </c>
      <c r="F39" s="61" t="s">
        <v>167</v>
      </c>
      <c r="G39" s="186"/>
      <c r="H39" s="127">
        <v>4</v>
      </c>
      <c r="I39" s="127">
        <v>10</v>
      </c>
      <c r="J39" s="127" t="str">
        <f>VLOOKUP(C39,$T$65:$W$94,2,FALSE)</f>
        <v>Alta</v>
      </c>
      <c r="K39" s="306" t="s">
        <v>168</v>
      </c>
      <c r="L39" s="306"/>
      <c r="M39" s="72" t="s">
        <v>48</v>
      </c>
      <c r="N39" s="72">
        <v>20</v>
      </c>
      <c r="O39" s="72">
        <v>10</v>
      </c>
      <c r="P39" s="72">
        <v>15</v>
      </c>
      <c r="Q39" s="72">
        <v>30</v>
      </c>
      <c r="R39" s="72">
        <v>20</v>
      </c>
      <c r="S39" s="126">
        <f t="shared" ref="S39:S42" si="87">SUM(N39:R39)</f>
        <v>95</v>
      </c>
      <c r="T39" s="72">
        <f>IF(M39="Preventivo",VLOOKUP(S39,$AC$89:$AD$109,2),0)</f>
        <v>2</v>
      </c>
      <c r="U39" s="72">
        <f>IF(M39="Correctivo",VLOOKUP(S39,$AC$89:$AE$109,3),0)</f>
        <v>0</v>
      </c>
      <c r="V39" s="187" t="b">
        <f t="shared" si="13"/>
        <v>0</v>
      </c>
      <c r="W39" s="127">
        <f t="shared" si="9"/>
        <v>2</v>
      </c>
      <c r="X39" s="127">
        <f t="shared" si="10"/>
        <v>10</v>
      </c>
      <c r="Y39" s="126">
        <f t="shared" si="14"/>
        <v>20</v>
      </c>
      <c r="Z39" s="127" t="str">
        <f>VLOOKUP(Y39,$T$65:$U$100,2,FALSE)</f>
        <v>Moderada</v>
      </c>
      <c r="AA39" s="126"/>
      <c r="AB39" s="126"/>
      <c r="AC39" s="126"/>
      <c r="AD39" s="72" t="s">
        <v>242</v>
      </c>
      <c r="AE39" s="74">
        <v>43466</v>
      </c>
      <c r="AF39" s="74">
        <v>43830</v>
      </c>
      <c r="AG39" s="72" t="s">
        <v>243</v>
      </c>
      <c r="AH39" s="72" t="s">
        <v>169</v>
      </c>
      <c r="AI39" s="72" t="s">
        <v>155</v>
      </c>
      <c r="AJ39" s="72" t="s">
        <v>299</v>
      </c>
      <c r="AK39" s="239" t="s">
        <v>538</v>
      </c>
      <c r="AL39" s="126" t="s">
        <v>523</v>
      </c>
      <c r="AM39" s="190" t="s">
        <v>539</v>
      </c>
    </row>
    <row r="40" spans="1:39" ht="228" customHeight="1" x14ac:dyDescent="0.25">
      <c r="A40" s="240" t="s">
        <v>141</v>
      </c>
      <c r="B40" s="230" t="s">
        <v>159</v>
      </c>
      <c r="C40" s="191">
        <f t="shared" si="3"/>
        <v>60</v>
      </c>
      <c r="D40" s="61" t="s">
        <v>160</v>
      </c>
      <c r="E40" s="61" t="s">
        <v>161</v>
      </c>
      <c r="F40" s="61" t="s">
        <v>162</v>
      </c>
      <c r="G40" s="103"/>
      <c r="H40" s="127">
        <v>3</v>
      </c>
      <c r="I40" s="127">
        <v>20</v>
      </c>
      <c r="J40" s="127" t="str">
        <f>VLOOKUP(C40,$T$65:$W$94,2,FALSE)</f>
        <v>Extrema</v>
      </c>
      <c r="K40" s="306" t="s">
        <v>163</v>
      </c>
      <c r="L40" s="306"/>
      <c r="M40" s="72" t="s">
        <v>48</v>
      </c>
      <c r="N40" s="72">
        <v>20</v>
      </c>
      <c r="O40" s="72">
        <v>10</v>
      </c>
      <c r="P40" s="72">
        <v>15</v>
      </c>
      <c r="Q40" s="72">
        <v>30</v>
      </c>
      <c r="R40" s="72">
        <v>20</v>
      </c>
      <c r="S40" s="126">
        <f t="shared" si="87"/>
        <v>95</v>
      </c>
      <c r="T40" s="72">
        <f>IF(M40="Preventivo",VLOOKUP(S40,$AC$89:$AD$109,2),0)</f>
        <v>2</v>
      </c>
      <c r="U40" s="72">
        <f>IF(M40="Correctivo",VLOOKUP(S40,$AC$89:$AE$109,3),0)</f>
        <v>0</v>
      </c>
      <c r="V40" s="187" t="b">
        <f t="shared" si="13"/>
        <v>0</v>
      </c>
      <c r="W40" s="127">
        <f t="shared" si="9"/>
        <v>1</v>
      </c>
      <c r="X40" s="127">
        <f t="shared" si="10"/>
        <v>20</v>
      </c>
      <c r="Y40" s="126">
        <f t="shared" si="14"/>
        <v>20</v>
      </c>
      <c r="Z40" s="127" t="str">
        <f>VLOOKUP(Y40,$T$65:$U$100,2,FALSE)</f>
        <v>Moderada</v>
      </c>
      <c r="AA40" s="301"/>
      <c r="AB40" s="301"/>
      <c r="AC40" s="301"/>
      <c r="AD40" s="72" t="s">
        <v>363</v>
      </c>
      <c r="AE40" s="74">
        <v>43466</v>
      </c>
      <c r="AF40" s="74">
        <v>43830</v>
      </c>
      <c r="AG40" s="72" t="s">
        <v>364</v>
      </c>
      <c r="AH40" s="72" t="s">
        <v>164</v>
      </c>
      <c r="AI40" s="72" t="s">
        <v>80</v>
      </c>
      <c r="AJ40" s="72" t="s">
        <v>365</v>
      </c>
      <c r="AK40" s="241" t="s">
        <v>540</v>
      </c>
      <c r="AL40" s="242">
        <v>0.6</v>
      </c>
      <c r="AM40" s="190" t="s">
        <v>482</v>
      </c>
    </row>
    <row r="41" spans="1:39" ht="263.25" customHeight="1" x14ac:dyDescent="0.2">
      <c r="A41" s="243" t="s">
        <v>143</v>
      </c>
      <c r="B41" s="185" t="s">
        <v>170</v>
      </c>
      <c r="C41" s="174">
        <f t="shared" si="3"/>
        <v>30</v>
      </c>
      <c r="D41" s="61" t="s">
        <v>244</v>
      </c>
      <c r="E41" s="61" t="s">
        <v>300</v>
      </c>
      <c r="F41" s="61" t="s">
        <v>171</v>
      </c>
      <c r="G41" s="84"/>
      <c r="H41" s="127">
        <v>3</v>
      </c>
      <c r="I41" s="127">
        <v>10</v>
      </c>
      <c r="J41" s="127" t="str">
        <f>VLOOKUP(C41,$T$65:$W$94,2,FALSE)</f>
        <v>Alta</v>
      </c>
      <c r="K41" s="306" t="s">
        <v>245</v>
      </c>
      <c r="L41" s="306"/>
      <c r="M41" s="72" t="s">
        <v>48</v>
      </c>
      <c r="N41" s="72">
        <v>20</v>
      </c>
      <c r="O41" s="72">
        <v>10</v>
      </c>
      <c r="P41" s="72">
        <v>15</v>
      </c>
      <c r="Q41" s="72">
        <v>30</v>
      </c>
      <c r="R41" s="72">
        <v>20</v>
      </c>
      <c r="S41" s="126">
        <f t="shared" si="87"/>
        <v>95</v>
      </c>
      <c r="T41" s="72">
        <f>IF(M41="Preventivo",VLOOKUP(S41,$AC$89:$AD$109,2),0)</f>
        <v>2</v>
      </c>
      <c r="U41" s="72">
        <f>IF(M41="Correctivo",VLOOKUP(S41,$AC$89:$AE$109,3),0)</f>
        <v>0</v>
      </c>
      <c r="V41" s="187" t="b">
        <f t="shared" si="13"/>
        <v>0</v>
      </c>
      <c r="W41" s="127">
        <f t="shared" si="9"/>
        <v>1</v>
      </c>
      <c r="X41" s="127">
        <f t="shared" si="10"/>
        <v>10</v>
      </c>
      <c r="Y41" s="126">
        <f t="shared" si="14"/>
        <v>10</v>
      </c>
      <c r="Z41" s="127" t="str">
        <f>VLOOKUP(Y41,$T$65:$U$100,2,FALSE)</f>
        <v>Baja</v>
      </c>
      <c r="AA41" s="244"/>
      <c r="AB41" s="244"/>
      <c r="AC41" s="244"/>
      <c r="AD41" s="72" t="s">
        <v>246</v>
      </c>
      <c r="AE41" s="74">
        <v>43466</v>
      </c>
      <c r="AF41" s="74">
        <v>43830</v>
      </c>
      <c r="AG41" s="72" t="s">
        <v>483</v>
      </c>
      <c r="AH41" s="72" t="s">
        <v>169</v>
      </c>
      <c r="AI41" s="72" t="s">
        <v>155</v>
      </c>
      <c r="AJ41" s="72" t="s">
        <v>479</v>
      </c>
      <c r="AK41" s="195" t="s">
        <v>541</v>
      </c>
      <c r="AL41" s="126" t="s">
        <v>525</v>
      </c>
      <c r="AM41" s="190" t="s">
        <v>542</v>
      </c>
    </row>
    <row r="42" spans="1:39" ht="387.75" customHeight="1" x14ac:dyDescent="0.25">
      <c r="A42" s="354" t="s">
        <v>142</v>
      </c>
      <c r="B42" s="311" t="s">
        <v>448</v>
      </c>
      <c r="C42" s="174">
        <f t="shared" si="3"/>
        <v>30</v>
      </c>
      <c r="D42" s="62" t="s">
        <v>449</v>
      </c>
      <c r="E42" s="349" t="s">
        <v>450</v>
      </c>
      <c r="F42" s="308" t="s">
        <v>451</v>
      </c>
      <c r="G42" s="301" t="s">
        <v>452</v>
      </c>
      <c r="H42" s="303">
        <v>3</v>
      </c>
      <c r="I42" s="303">
        <v>10</v>
      </c>
      <c r="J42" s="303" t="e">
        <f>VLOOKUP(C42,$T$33:$W$63,2,FALSE)</f>
        <v>#N/A</v>
      </c>
      <c r="K42" s="302" t="s">
        <v>453</v>
      </c>
      <c r="L42" s="302"/>
      <c r="M42" s="126" t="s">
        <v>48</v>
      </c>
      <c r="N42" s="301">
        <v>20</v>
      </c>
      <c r="O42" s="301">
        <v>10</v>
      </c>
      <c r="P42" s="301">
        <v>15</v>
      </c>
      <c r="Q42" s="301">
        <v>30</v>
      </c>
      <c r="R42" s="301">
        <v>0</v>
      </c>
      <c r="S42" s="301">
        <f t="shared" si="87"/>
        <v>75</v>
      </c>
      <c r="T42" s="72" t="e">
        <f>IF(M42="Preventivo",VLOOKUP(S42,$AC$58:$AD$78,2),0)</f>
        <v>#N/A</v>
      </c>
      <c r="U42" s="72">
        <f>IF(M42="Correctivo",VLOOKUP(S42,$AC$58:$AE$78,3),0)</f>
        <v>0</v>
      </c>
      <c r="V42" s="187" t="b">
        <f t="shared" si="13"/>
        <v>0</v>
      </c>
      <c r="W42" s="303" t="e">
        <f t="shared" si="9"/>
        <v>#N/A</v>
      </c>
      <c r="X42" s="303">
        <f t="shared" si="10"/>
        <v>10</v>
      </c>
      <c r="Y42" s="126" t="e">
        <f t="shared" si="14"/>
        <v>#N/A</v>
      </c>
      <c r="Z42" s="303" t="s">
        <v>47</v>
      </c>
      <c r="AA42" s="300" t="s">
        <v>58</v>
      </c>
      <c r="AB42" s="300"/>
      <c r="AC42" s="300"/>
      <c r="AD42" s="72" t="s">
        <v>454</v>
      </c>
      <c r="AE42" s="73">
        <v>43480</v>
      </c>
      <c r="AF42" s="74">
        <v>43524</v>
      </c>
      <c r="AG42" s="197" t="s">
        <v>455</v>
      </c>
      <c r="AH42" s="197" t="s">
        <v>210</v>
      </c>
      <c r="AI42" s="72" t="s">
        <v>82</v>
      </c>
      <c r="AJ42" s="301" t="s">
        <v>456</v>
      </c>
      <c r="AK42" s="122" t="s">
        <v>486</v>
      </c>
      <c r="AL42" s="307" t="s">
        <v>488</v>
      </c>
      <c r="AM42" s="309" t="s">
        <v>475</v>
      </c>
    </row>
    <row r="43" spans="1:39" ht="362.25" customHeight="1" x14ac:dyDescent="0.25">
      <c r="A43" s="354"/>
      <c r="B43" s="311"/>
      <c r="C43" s="174"/>
      <c r="D43" s="62" t="s">
        <v>457</v>
      </c>
      <c r="E43" s="349"/>
      <c r="F43" s="308"/>
      <c r="G43" s="301"/>
      <c r="H43" s="303"/>
      <c r="I43" s="303"/>
      <c r="J43" s="303"/>
      <c r="K43" s="302" t="s">
        <v>458</v>
      </c>
      <c r="L43" s="302"/>
      <c r="M43" s="72" t="s">
        <v>49</v>
      </c>
      <c r="N43" s="301"/>
      <c r="O43" s="301"/>
      <c r="P43" s="301"/>
      <c r="Q43" s="301"/>
      <c r="R43" s="301"/>
      <c r="S43" s="301"/>
      <c r="T43" s="72"/>
      <c r="U43" s="72"/>
      <c r="V43" s="187"/>
      <c r="W43" s="303"/>
      <c r="X43" s="303"/>
      <c r="Y43" s="126"/>
      <c r="Z43" s="303"/>
      <c r="AA43" s="300"/>
      <c r="AB43" s="300"/>
      <c r="AC43" s="300"/>
      <c r="AD43" s="72" t="s">
        <v>459</v>
      </c>
      <c r="AE43" s="73">
        <v>43490</v>
      </c>
      <c r="AF43" s="74">
        <v>43819</v>
      </c>
      <c r="AG43" s="197" t="s">
        <v>460</v>
      </c>
      <c r="AH43" s="197" t="s">
        <v>210</v>
      </c>
      <c r="AI43" s="72" t="s">
        <v>82</v>
      </c>
      <c r="AJ43" s="301"/>
      <c r="AK43" s="121" t="s">
        <v>487</v>
      </c>
      <c r="AL43" s="308"/>
      <c r="AM43" s="310"/>
    </row>
    <row r="44" spans="1:39" ht="84" customHeight="1" x14ac:dyDescent="0.25">
      <c r="A44" s="354"/>
      <c r="B44" s="311"/>
      <c r="C44" s="174"/>
      <c r="D44" s="134" t="s">
        <v>461</v>
      </c>
      <c r="E44" s="349"/>
      <c r="F44" s="308"/>
      <c r="G44" s="301"/>
      <c r="H44" s="303"/>
      <c r="I44" s="303"/>
      <c r="J44" s="303"/>
      <c r="K44" s="302" t="s">
        <v>462</v>
      </c>
      <c r="L44" s="302"/>
      <c r="M44" s="301" t="s">
        <v>48</v>
      </c>
      <c r="N44" s="301"/>
      <c r="O44" s="301"/>
      <c r="P44" s="301"/>
      <c r="Q44" s="301"/>
      <c r="R44" s="301"/>
      <c r="S44" s="301"/>
      <c r="T44" s="72"/>
      <c r="U44" s="72"/>
      <c r="V44" s="187"/>
      <c r="W44" s="303"/>
      <c r="X44" s="303"/>
      <c r="Y44" s="126"/>
      <c r="Z44" s="303"/>
      <c r="AA44" s="300"/>
      <c r="AB44" s="300"/>
      <c r="AC44" s="300"/>
      <c r="AD44" s="72"/>
      <c r="AE44" s="74"/>
      <c r="AF44" s="74"/>
      <c r="AG44" s="197"/>
      <c r="AH44" s="197"/>
      <c r="AI44" s="72"/>
      <c r="AJ44" s="301"/>
      <c r="AK44" s="245"/>
      <c r="AL44" s="127"/>
      <c r="AM44" s="139"/>
    </row>
    <row r="45" spans="1:39" ht="38.25" x14ac:dyDescent="0.25">
      <c r="A45" s="354"/>
      <c r="B45" s="311"/>
      <c r="C45" s="174"/>
      <c r="D45" s="134" t="s">
        <v>463</v>
      </c>
      <c r="E45" s="349"/>
      <c r="F45" s="308"/>
      <c r="G45" s="301"/>
      <c r="H45" s="303"/>
      <c r="I45" s="303"/>
      <c r="J45" s="303"/>
      <c r="K45" s="302"/>
      <c r="L45" s="302"/>
      <c r="M45" s="301"/>
      <c r="N45" s="301"/>
      <c r="O45" s="301"/>
      <c r="P45" s="301"/>
      <c r="Q45" s="301"/>
      <c r="R45" s="301"/>
      <c r="S45" s="301"/>
      <c r="T45" s="72"/>
      <c r="U45" s="72"/>
      <c r="V45" s="187"/>
      <c r="W45" s="303"/>
      <c r="X45" s="303"/>
      <c r="Y45" s="126"/>
      <c r="Z45" s="303"/>
      <c r="AA45" s="300"/>
      <c r="AB45" s="300"/>
      <c r="AC45" s="300"/>
      <c r="AD45" s="72"/>
      <c r="AE45" s="74"/>
      <c r="AF45" s="74"/>
      <c r="AG45" s="197"/>
      <c r="AH45" s="197"/>
      <c r="AI45" s="72"/>
      <c r="AJ45" s="301"/>
      <c r="AK45" s="245"/>
      <c r="AL45" s="127"/>
      <c r="AM45" s="139"/>
    </row>
    <row r="46" spans="1:39" x14ac:dyDescent="0.2">
      <c r="A46" s="83"/>
      <c r="B46" s="246"/>
      <c r="C46" s="136"/>
      <c r="D46" s="136"/>
      <c r="E46" s="136"/>
      <c r="F46" s="136"/>
      <c r="G46" s="136"/>
      <c r="H46" s="136"/>
      <c r="I46" s="136"/>
      <c r="J46" s="136"/>
      <c r="K46" s="136"/>
      <c r="L46" s="136"/>
      <c r="M46" s="136"/>
      <c r="N46" s="136"/>
      <c r="O46" s="136"/>
      <c r="P46" s="136"/>
      <c r="Q46" s="136"/>
      <c r="R46" s="136"/>
      <c r="S46" s="136"/>
      <c r="T46" s="136"/>
      <c r="U46" s="136"/>
      <c r="V46" s="136"/>
      <c r="W46" s="40"/>
      <c r="X46" s="40"/>
      <c r="Y46" s="40"/>
      <c r="Z46" s="40"/>
      <c r="AA46" s="40"/>
      <c r="AB46" s="40"/>
      <c r="AC46" s="40"/>
      <c r="AD46" s="40"/>
      <c r="AE46" s="75"/>
      <c r="AF46" s="75"/>
      <c r="AG46" s="75"/>
      <c r="AH46" s="75"/>
      <c r="AI46" s="75"/>
      <c r="AJ46" s="75"/>
      <c r="AK46" s="119"/>
      <c r="AL46" s="123"/>
      <c r="AM46" s="120"/>
    </row>
    <row r="47" spans="1:39" ht="40.5" customHeight="1" x14ac:dyDescent="0.2">
      <c r="A47" s="83"/>
      <c r="B47" s="246"/>
      <c r="C47" s="39"/>
      <c r="D47" s="39"/>
      <c r="E47" s="39"/>
      <c r="F47" s="39"/>
      <c r="G47" s="39"/>
      <c r="H47" s="39"/>
      <c r="I47" s="39"/>
      <c r="J47" s="39"/>
      <c r="K47" s="39"/>
      <c r="L47" s="39"/>
      <c r="M47" s="39"/>
      <c r="N47" s="39"/>
      <c r="O47" s="39"/>
      <c r="P47" s="39"/>
      <c r="Q47" s="39"/>
      <c r="R47" s="39"/>
      <c r="S47" s="39"/>
      <c r="T47" s="39"/>
      <c r="U47" s="39"/>
      <c r="V47" s="39"/>
      <c r="W47" s="40"/>
      <c r="X47" s="40"/>
      <c r="Y47" s="40"/>
      <c r="Z47" s="40"/>
      <c r="AA47" s="40"/>
      <c r="AB47" s="40"/>
      <c r="AC47" s="40"/>
      <c r="AD47" s="40"/>
      <c r="AE47" s="75"/>
      <c r="AF47" s="75"/>
      <c r="AG47" s="75"/>
      <c r="AH47" s="75"/>
      <c r="AI47" s="75"/>
      <c r="AJ47" s="75"/>
      <c r="AK47" s="119"/>
      <c r="AL47" s="123"/>
      <c r="AM47" s="120"/>
    </row>
    <row r="48" spans="1:39" ht="18.75" hidden="1" customHeight="1" x14ac:dyDescent="0.2">
      <c r="A48" s="83"/>
      <c r="B48" s="247"/>
      <c r="C48" s="328" t="s">
        <v>14</v>
      </c>
      <c r="D48" s="329"/>
      <c r="E48" s="329"/>
      <c r="F48" s="330"/>
      <c r="G48" s="36"/>
      <c r="H48" s="36"/>
      <c r="I48" s="36"/>
      <c r="J48" s="36"/>
      <c r="K48" s="36"/>
      <c r="L48" s="328" t="s">
        <v>123</v>
      </c>
      <c r="M48" s="329"/>
      <c r="N48" s="329"/>
      <c r="O48" s="329"/>
      <c r="P48" s="329"/>
      <c r="Q48" s="329"/>
      <c r="R48" s="330"/>
      <c r="S48" s="76"/>
      <c r="T48" s="76"/>
      <c r="U48" s="76"/>
      <c r="V48" s="76"/>
      <c r="W48" s="76"/>
      <c r="X48" s="67"/>
      <c r="Y48" s="40"/>
      <c r="Z48" s="40"/>
      <c r="AA48" s="40"/>
      <c r="AB48" s="40"/>
      <c r="AC48" s="40"/>
      <c r="AD48" s="40"/>
      <c r="AE48" s="75"/>
      <c r="AF48" s="75"/>
      <c r="AG48" s="75"/>
      <c r="AH48" s="75"/>
      <c r="AI48" s="75"/>
      <c r="AJ48" s="75"/>
      <c r="AK48" s="119"/>
      <c r="AL48" s="123"/>
      <c r="AM48" s="120"/>
    </row>
    <row r="49" spans="1:39" ht="40.5" hidden="1" customHeight="1" x14ac:dyDescent="0.2">
      <c r="A49" s="83"/>
      <c r="B49" s="247"/>
      <c r="C49" s="328" t="s">
        <v>15</v>
      </c>
      <c r="D49" s="330"/>
      <c r="E49" s="77" t="s">
        <v>90</v>
      </c>
      <c r="F49" s="130" t="s">
        <v>16</v>
      </c>
      <c r="G49" s="36"/>
      <c r="H49" s="36"/>
      <c r="I49" s="355"/>
      <c r="J49" s="355"/>
      <c r="K49" s="75"/>
      <c r="L49" s="356" t="s">
        <v>17</v>
      </c>
      <c r="M49" s="325" t="s">
        <v>18</v>
      </c>
      <c r="N49" s="326"/>
      <c r="O49" s="326"/>
      <c r="P49" s="326"/>
      <c r="Q49" s="326"/>
      <c r="R49" s="327"/>
      <c r="S49" s="76"/>
      <c r="T49" s="76"/>
      <c r="U49" s="76"/>
      <c r="V49" s="76"/>
      <c r="W49" s="76"/>
      <c r="X49" s="67"/>
      <c r="Y49" s="40"/>
      <c r="Z49" s="40"/>
      <c r="AA49" s="40"/>
      <c r="AB49" s="40"/>
      <c r="AC49" s="40"/>
      <c r="AD49" s="40"/>
      <c r="AE49" s="75"/>
      <c r="AF49" s="75"/>
      <c r="AG49" s="75"/>
      <c r="AH49" s="75"/>
      <c r="AI49" s="75"/>
      <c r="AJ49" s="75"/>
      <c r="AK49" s="119"/>
      <c r="AL49" s="123"/>
      <c r="AM49" s="120"/>
    </row>
    <row r="50" spans="1:39" ht="33.75" hidden="1" customHeight="1" x14ac:dyDescent="0.2">
      <c r="A50" s="83"/>
      <c r="B50" s="247"/>
      <c r="C50" s="374" t="s">
        <v>100</v>
      </c>
      <c r="D50" s="375"/>
      <c r="E50" s="78" t="s">
        <v>91</v>
      </c>
      <c r="F50" s="79">
        <v>1</v>
      </c>
      <c r="G50" s="80"/>
      <c r="H50" s="80"/>
      <c r="I50" s="75"/>
      <c r="J50" s="75"/>
      <c r="K50" s="75"/>
      <c r="L50" s="357"/>
      <c r="M50" s="376" t="s">
        <v>110</v>
      </c>
      <c r="N50" s="331" t="s">
        <v>109</v>
      </c>
      <c r="O50" s="332"/>
      <c r="P50" s="333"/>
      <c r="Q50" s="296" t="s">
        <v>114</v>
      </c>
      <c r="R50" s="296"/>
      <c r="S50" s="350"/>
      <c r="T50" s="81"/>
      <c r="U50" s="81"/>
      <c r="V50" s="81"/>
      <c r="W50" s="82"/>
      <c r="X50" s="67"/>
      <c r="Y50" s="40" t="e">
        <f>CONCATENATE(#REF!,"-",C50)</f>
        <v>#REF!</v>
      </c>
      <c r="Z50" s="40"/>
      <c r="AA50" s="83"/>
      <c r="AB50" s="83"/>
      <c r="AC50" s="40"/>
      <c r="AD50" s="40"/>
      <c r="AE50" s="75"/>
      <c r="AF50" s="75"/>
      <c r="AG50" s="75"/>
      <c r="AH50" s="75"/>
      <c r="AI50" s="75"/>
      <c r="AJ50" s="75"/>
      <c r="AK50" s="119"/>
      <c r="AL50" s="123"/>
      <c r="AM50" s="120"/>
    </row>
    <row r="51" spans="1:39" ht="33" hidden="1" customHeight="1" x14ac:dyDescent="0.2">
      <c r="A51" s="83"/>
      <c r="B51" s="247"/>
      <c r="C51" s="377" t="s">
        <v>19</v>
      </c>
      <c r="D51" s="378"/>
      <c r="E51" s="84" t="s">
        <v>92</v>
      </c>
      <c r="F51" s="85">
        <v>2</v>
      </c>
      <c r="G51" s="80"/>
      <c r="H51" s="80"/>
      <c r="I51" s="75"/>
      <c r="J51" s="75"/>
      <c r="K51" s="75"/>
      <c r="L51" s="358"/>
      <c r="M51" s="296"/>
      <c r="N51" s="334"/>
      <c r="O51" s="335"/>
      <c r="P51" s="336"/>
      <c r="Q51" s="303"/>
      <c r="R51" s="303"/>
      <c r="S51" s="350"/>
      <c r="T51" s="81"/>
      <c r="U51" s="81"/>
      <c r="V51" s="81"/>
      <c r="W51" s="82"/>
      <c r="X51" s="67"/>
      <c r="Y51" s="40" t="e">
        <f>CONCATENATE(#REF!,"-",C51)</f>
        <v>#REF!</v>
      </c>
      <c r="Z51" s="40"/>
      <c r="AA51" s="83"/>
      <c r="AB51" s="83"/>
      <c r="AC51" s="40"/>
      <c r="AD51" s="40"/>
      <c r="AE51" s="75"/>
      <c r="AF51" s="75"/>
      <c r="AG51" s="75"/>
      <c r="AH51" s="75"/>
      <c r="AI51" s="75"/>
      <c r="AJ51" s="75"/>
      <c r="AK51" s="119"/>
      <c r="AL51" s="123"/>
      <c r="AM51" s="120"/>
    </row>
    <row r="52" spans="1:39" ht="30.75" hidden="1" customHeight="1" x14ac:dyDescent="0.2">
      <c r="A52" s="83"/>
      <c r="B52" s="247"/>
      <c r="C52" s="359" t="s">
        <v>20</v>
      </c>
      <c r="D52" s="360"/>
      <c r="E52" s="86" t="s">
        <v>93</v>
      </c>
      <c r="F52" s="79">
        <v>3</v>
      </c>
      <c r="G52" s="80"/>
      <c r="H52" s="80"/>
      <c r="I52" s="361"/>
      <c r="J52" s="361"/>
      <c r="K52" s="75"/>
      <c r="L52" s="362" t="s">
        <v>108</v>
      </c>
      <c r="M52" s="371" t="s">
        <v>111</v>
      </c>
      <c r="N52" s="365" t="s">
        <v>117</v>
      </c>
      <c r="O52" s="366"/>
      <c r="P52" s="367"/>
      <c r="Q52" s="373" t="s">
        <v>120</v>
      </c>
      <c r="R52" s="373"/>
      <c r="S52" s="350"/>
      <c r="T52" s="81"/>
      <c r="U52" s="81"/>
      <c r="V52" s="81"/>
      <c r="W52" s="350"/>
      <c r="X52" s="67"/>
      <c r="Y52" s="40" t="e">
        <f>CONCATENATE(#REF!,"-",C52)</f>
        <v>#REF!</v>
      </c>
      <c r="Z52" s="40"/>
      <c r="AA52" s="83"/>
      <c r="AB52" s="83"/>
      <c r="AC52" s="40"/>
      <c r="AD52" s="40"/>
      <c r="AE52" s="75"/>
      <c r="AF52" s="75"/>
      <c r="AG52" s="75"/>
      <c r="AH52" s="75"/>
      <c r="AI52" s="75"/>
      <c r="AJ52" s="75"/>
      <c r="AK52" s="119"/>
      <c r="AL52" s="123"/>
      <c r="AM52" s="120"/>
    </row>
    <row r="53" spans="1:39" ht="25.5" hidden="1" customHeight="1" x14ac:dyDescent="0.2">
      <c r="A53" s="83"/>
      <c r="B53" s="247"/>
      <c r="C53" s="363" t="s">
        <v>21</v>
      </c>
      <c r="D53" s="364"/>
      <c r="E53" s="86" t="s">
        <v>94</v>
      </c>
      <c r="F53" s="79">
        <v>4</v>
      </c>
      <c r="G53" s="80"/>
      <c r="H53" s="80"/>
      <c r="I53" s="361"/>
      <c r="J53" s="361"/>
      <c r="K53" s="75"/>
      <c r="L53" s="362"/>
      <c r="M53" s="372"/>
      <c r="N53" s="368"/>
      <c r="O53" s="369"/>
      <c r="P53" s="370"/>
      <c r="Q53" s="373"/>
      <c r="R53" s="373"/>
      <c r="S53" s="350"/>
      <c r="T53" s="81"/>
      <c r="U53" s="81"/>
      <c r="V53" s="81"/>
      <c r="W53" s="350"/>
      <c r="X53" s="67"/>
      <c r="Y53" s="40" t="e">
        <f>CONCATENATE(#REF!,"-",C53)</f>
        <v>#REF!</v>
      </c>
      <c r="Z53" s="40"/>
      <c r="AA53" s="83"/>
      <c r="AB53" s="83"/>
      <c r="AC53" s="40"/>
      <c r="AD53" s="40"/>
      <c r="AE53" s="75"/>
      <c r="AF53" s="75"/>
      <c r="AG53" s="75"/>
      <c r="AH53" s="75"/>
      <c r="AI53" s="75"/>
      <c r="AJ53" s="75"/>
      <c r="AK53" s="119"/>
      <c r="AL53" s="123"/>
      <c r="AM53" s="120"/>
    </row>
    <row r="54" spans="1:39" ht="29.25" hidden="1" customHeight="1" x14ac:dyDescent="0.2">
      <c r="A54" s="83"/>
      <c r="B54" s="247"/>
      <c r="C54" s="383" t="s">
        <v>22</v>
      </c>
      <c r="D54" s="384"/>
      <c r="E54" s="86" t="s">
        <v>95</v>
      </c>
      <c r="F54" s="79">
        <v>5</v>
      </c>
      <c r="G54" s="80"/>
      <c r="H54" s="80"/>
      <c r="I54" s="385" t="s">
        <v>61</v>
      </c>
      <c r="J54" s="385"/>
      <c r="K54" s="75"/>
      <c r="L54" s="362" t="s">
        <v>107</v>
      </c>
      <c r="M54" s="371" t="s">
        <v>112</v>
      </c>
      <c r="N54" s="365" t="s">
        <v>118</v>
      </c>
      <c r="O54" s="366"/>
      <c r="P54" s="367"/>
      <c r="Q54" s="373" t="s">
        <v>121</v>
      </c>
      <c r="R54" s="373"/>
      <c r="S54" s="350"/>
      <c r="T54" s="81"/>
      <c r="U54" s="81"/>
      <c r="V54" s="81"/>
      <c r="W54" s="350"/>
      <c r="X54" s="67"/>
      <c r="Y54" s="40" t="e">
        <f>CONCATENATE(#REF!,"-",C54)</f>
        <v>#REF!</v>
      </c>
      <c r="Z54" s="40"/>
      <c r="AA54" s="83"/>
      <c r="AB54" s="83"/>
      <c r="AC54" s="40"/>
      <c r="AD54" s="40"/>
      <c r="AE54" s="75"/>
      <c r="AF54" s="75"/>
      <c r="AG54" s="75"/>
      <c r="AH54" s="75"/>
      <c r="AI54" s="75"/>
      <c r="AJ54" s="75"/>
      <c r="AK54" s="119"/>
      <c r="AL54" s="123"/>
      <c r="AM54" s="120"/>
    </row>
    <row r="55" spans="1:39" ht="11.25" hidden="1" customHeight="1" x14ac:dyDescent="0.2">
      <c r="A55" s="83"/>
      <c r="B55" s="247"/>
      <c r="C55" s="87"/>
      <c r="D55" s="37"/>
      <c r="E55" s="37"/>
      <c r="F55" s="88"/>
      <c r="G55" s="68"/>
      <c r="H55" s="69"/>
      <c r="I55" s="37"/>
      <c r="J55" s="37"/>
      <c r="K55" s="37"/>
      <c r="L55" s="362"/>
      <c r="M55" s="372"/>
      <c r="N55" s="368"/>
      <c r="O55" s="369"/>
      <c r="P55" s="370"/>
      <c r="Q55" s="373"/>
      <c r="R55" s="373"/>
      <c r="S55" s="350"/>
      <c r="T55" s="81"/>
      <c r="U55" s="81"/>
      <c r="V55" s="81"/>
      <c r="W55" s="350"/>
      <c r="X55" s="67"/>
      <c r="Y55" s="40"/>
      <c r="Z55" s="40"/>
      <c r="AA55" s="83"/>
      <c r="AB55" s="83"/>
      <c r="AC55" s="40"/>
      <c r="AD55" s="40"/>
      <c r="AE55" s="75"/>
      <c r="AF55" s="75"/>
      <c r="AG55" s="75"/>
      <c r="AH55" s="75"/>
      <c r="AI55" s="75"/>
      <c r="AJ55" s="75"/>
      <c r="AK55" s="119"/>
      <c r="AL55" s="123"/>
      <c r="AM55" s="120"/>
    </row>
    <row r="56" spans="1:39" ht="14.25" hidden="1" customHeight="1" x14ac:dyDescent="0.2">
      <c r="A56" s="83"/>
      <c r="B56" s="247"/>
      <c r="C56" s="89" t="s">
        <v>23</v>
      </c>
      <c r="D56" s="329" t="s">
        <v>23</v>
      </c>
      <c r="E56" s="329"/>
      <c r="F56" s="90"/>
      <c r="G56" s="36"/>
      <c r="H56" s="36"/>
      <c r="I56" s="36"/>
      <c r="J56" s="36"/>
      <c r="K56" s="36"/>
      <c r="L56" s="362" t="s">
        <v>106</v>
      </c>
      <c r="M56" s="371" t="s">
        <v>113</v>
      </c>
      <c r="N56" s="365" t="s">
        <v>119</v>
      </c>
      <c r="O56" s="366"/>
      <c r="P56" s="367"/>
      <c r="Q56" s="373" t="s">
        <v>122</v>
      </c>
      <c r="R56" s="373"/>
      <c r="S56" s="350"/>
      <c r="T56" s="81"/>
      <c r="U56" s="81"/>
      <c r="V56" s="81"/>
      <c r="W56" s="350"/>
      <c r="X56" s="67"/>
      <c r="Y56" s="40"/>
      <c r="Z56" s="40"/>
      <c r="AA56" s="83"/>
      <c r="AB56" s="83"/>
      <c r="AC56" s="40"/>
      <c r="AD56" s="40"/>
      <c r="AE56" s="75"/>
      <c r="AF56" s="75"/>
      <c r="AG56" s="75"/>
      <c r="AH56" s="75"/>
      <c r="AI56" s="75"/>
      <c r="AJ56" s="75"/>
      <c r="AK56" s="119"/>
      <c r="AL56" s="123"/>
      <c r="AM56" s="120"/>
    </row>
    <row r="57" spans="1:39" ht="30" hidden="1" customHeight="1" x14ac:dyDescent="0.2">
      <c r="A57" s="83"/>
      <c r="B57" s="247"/>
      <c r="C57" s="328" t="s">
        <v>15</v>
      </c>
      <c r="D57" s="382"/>
      <c r="E57" s="91"/>
      <c r="F57" s="77" t="s">
        <v>16</v>
      </c>
      <c r="G57" s="135"/>
      <c r="H57" s="381"/>
      <c r="I57" s="381"/>
      <c r="J57" s="381"/>
      <c r="K57" s="75"/>
      <c r="L57" s="386"/>
      <c r="M57" s="372"/>
      <c r="N57" s="368"/>
      <c r="O57" s="369"/>
      <c r="P57" s="370"/>
      <c r="Q57" s="403"/>
      <c r="R57" s="403"/>
      <c r="S57" s="350"/>
      <c r="T57" s="81"/>
      <c r="U57" s="81"/>
      <c r="V57" s="81"/>
      <c r="W57" s="350"/>
      <c r="X57" s="67"/>
      <c r="Y57" s="40"/>
      <c r="Z57" s="40"/>
      <c r="AA57" s="83"/>
      <c r="AB57" s="83"/>
      <c r="AC57" s="40"/>
      <c r="AD57" s="40"/>
      <c r="AE57" s="75"/>
      <c r="AF57" s="75"/>
      <c r="AG57" s="75"/>
      <c r="AH57" s="75"/>
      <c r="AI57" s="75"/>
      <c r="AJ57" s="75"/>
      <c r="AK57" s="119"/>
      <c r="AL57" s="123"/>
      <c r="AM57" s="120"/>
    </row>
    <row r="58" spans="1:39" ht="33.75" hidden="1" customHeight="1" x14ac:dyDescent="0.2">
      <c r="A58" s="83"/>
      <c r="B58" s="247"/>
      <c r="C58" s="387" t="s">
        <v>24</v>
      </c>
      <c r="D58" s="388"/>
      <c r="E58" s="92" t="s">
        <v>101</v>
      </c>
      <c r="F58" s="248">
        <v>5</v>
      </c>
      <c r="G58" s="93"/>
      <c r="H58" s="381"/>
      <c r="I58" s="381"/>
      <c r="J58" s="381"/>
      <c r="K58" s="75"/>
      <c r="L58" s="70" t="s">
        <v>104</v>
      </c>
      <c r="M58" s="94" t="s">
        <v>115</v>
      </c>
      <c r="N58" s="397" t="s">
        <v>112</v>
      </c>
      <c r="O58" s="399"/>
      <c r="P58" s="398"/>
      <c r="Q58" s="395" t="s">
        <v>118</v>
      </c>
      <c r="R58" s="396"/>
      <c r="S58" s="95"/>
      <c r="T58" s="95"/>
      <c r="U58" s="95"/>
      <c r="V58" s="95"/>
      <c r="W58" s="95"/>
      <c r="X58" s="67"/>
      <c r="Y58" s="40" t="e">
        <f>CONCATENATE(#REF!,"-",C58)</f>
        <v>#REF!</v>
      </c>
      <c r="Z58" s="40"/>
      <c r="AA58" s="83"/>
      <c r="AB58" s="83"/>
      <c r="AC58" s="40"/>
      <c r="AD58" s="40"/>
      <c r="AE58" s="75"/>
      <c r="AF58" s="75"/>
      <c r="AG58" s="75"/>
      <c r="AH58" s="75"/>
      <c r="AI58" s="75"/>
      <c r="AJ58" s="75"/>
      <c r="AK58" s="119"/>
      <c r="AL58" s="123"/>
      <c r="AM58" s="120"/>
    </row>
    <row r="59" spans="1:39" ht="34.5" hidden="1" customHeight="1" x14ac:dyDescent="0.2">
      <c r="A59" s="83"/>
      <c r="B59" s="247"/>
      <c r="C59" s="389" t="s">
        <v>25</v>
      </c>
      <c r="D59" s="390"/>
      <c r="E59" s="96" t="s">
        <v>102</v>
      </c>
      <c r="F59" s="248">
        <v>10</v>
      </c>
      <c r="G59" s="93"/>
      <c r="H59" s="381"/>
      <c r="I59" s="381"/>
      <c r="J59" s="381"/>
      <c r="K59" s="75"/>
      <c r="L59" s="137" t="s">
        <v>105</v>
      </c>
      <c r="M59" s="94" t="s">
        <v>116</v>
      </c>
      <c r="N59" s="400" t="s">
        <v>115</v>
      </c>
      <c r="O59" s="401"/>
      <c r="P59" s="402"/>
      <c r="Q59" s="397" t="s">
        <v>112</v>
      </c>
      <c r="R59" s="398"/>
      <c r="S59" s="95"/>
      <c r="T59" s="95"/>
      <c r="U59" s="95"/>
      <c r="V59" s="95"/>
      <c r="W59" s="95"/>
      <c r="X59" s="67"/>
      <c r="Y59" s="40" t="e">
        <f>CONCATENATE(#REF!,"-",C59)</f>
        <v>#REF!</v>
      </c>
      <c r="Z59" s="40"/>
      <c r="AA59" s="83"/>
      <c r="AB59" s="83"/>
      <c r="AC59" s="40"/>
      <c r="AD59" s="40"/>
      <c r="AE59" s="75"/>
      <c r="AF59" s="75"/>
      <c r="AG59" s="75"/>
      <c r="AH59" s="75"/>
      <c r="AI59" s="75"/>
      <c r="AJ59" s="75"/>
      <c r="AK59" s="119"/>
      <c r="AL59" s="123"/>
      <c r="AM59" s="120"/>
    </row>
    <row r="60" spans="1:39" ht="23.25" hidden="1" customHeight="1" x14ac:dyDescent="0.2">
      <c r="A60" s="83"/>
      <c r="B60" s="247"/>
      <c r="C60" s="379" t="s">
        <v>26</v>
      </c>
      <c r="D60" s="380"/>
      <c r="E60" s="92" t="s">
        <v>103</v>
      </c>
      <c r="F60" s="248">
        <v>20</v>
      </c>
      <c r="G60" s="93"/>
      <c r="H60" s="381"/>
      <c r="I60" s="381"/>
      <c r="J60" s="381"/>
      <c r="K60" s="75"/>
      <c r="L60" s="97"/>
      <c r="M60" s="97"/>
      <c r="N60" s="97"/>
      <c r="O60" s="97"/>
      <c r="P60" s="97"/>
      <c r="Q60" s="97"/>
      <c r="R60" s="97"/>
      <c r="S60" s="95"/>
      <c r="T60" s="95"/>
      <c r="U60" s="95"/>
      <c r="V60" s="95"/>
      <c r="W60" s="95"/>
      <c r="X60" s="67"/>
      <c r="Y60" s="40" t="e">
        <f>CONCATENATE(#REF!,"-",C60)</f>
        <v>#REF!</v>
      </c>
      <c r="Z60" s="40"/>
      <c r="AA60" s="83"/>
      <c r="AB60" s="83"/>
      <c r="AC60" s="40"/>
      <c r="AD60" s="40"/>
      <c r="AE60" s="75"/>
      <c r="AF60" s="75"/>
      <c r="AG60" s="75"/>
      <c r="AH60" s="75"/>
      <c r="AI60" s="75"/>
      <c r="AJ60" s="75"/>
      <c r="AK60" s="119"/>
      <c r="AL60" s="123"/>
      <c r="AM60" s="120"/>
    </row>
    <row r="61" spans="1:39" ht="23.25" hidden="1" customHeight="1" x14ac:dyDescent="0.2">
      <c r="A61" s="83"/>
      <c r="B61" s="246"/>
      <c r="C61" s="98"/>
      <c r="D61" s="99"/>
      <c r="E61" s="100"/>
      <c r="F61" s="93"/>
      <c r="G61" s="93"/>
      <c r="H61" s="138"/>
      <c r="I61" s="138"/>
      <c r="J61" s="138"/>
      <c r="K61" s="75"/>
      <c r="L61" s="101"/>
      <c r="M61" s="101"/>
      <c r="N61" s="101"/>
      <c r="O61" s="101"/>
      <c r="P61" s="101"/>
      <c r="Q61" s="101"/>
      <c r="R61" s="101"/>
      <c r="S61" s="101"/>
      <c r="T61" s="101"/>
      <c r="U61" s="101"/>
      <c r="V61" s="101"/>
      <c r="W61" s="101"/>
      <c r="X61" s="40"/>
      <c r="Y61" s="40"/>
      <c r="Z61" s="40"/>
      <c r="AA61" s="83"/>
      <c r="AB61" s="83"/>
      <c r="AC61" s="40"/>
      <c r="AD61" s="40"/>
      <c r="AE61" s="75"/>
      <c r="AF61" s="75"/>
      <c r="AG61" s="75"/>
      <c r="AH61" s="75"/>
      <c r="AI61" s="75"/>
      <c r="AJ61" s="75"/>
      <c r="AK61" s="119"/>
      <c r="AL61" s="123"/>
      <c r="AM61" s="120"/>
    </row>
    <row r="62" spans="1:39" ht="15" hidden="1" customHeight="1" x14ac:dyDescent="0.2">
      <c r="A62" s="83"/>
      <c r="B62" s="246"/>
      <c r="C62" s="38" t="s">
        <v>27</v>
      </c>
      <c r="D62" s="102"/>
      <c r="E62" s="102"/>
      <c r="F62" s="102"/>
      <c r="G62" s="102"/>
      <c r="H62" s="102"/>
      <c r="I62" s="102"/>
      <c r="J62" s="102"/>
      <c r="K62" s="93"/>
      <c r="L62" s="37"/>
      <c r="M62" s="97"/>
      <c r="N62" s="97"/>
      <c r="O62" s="97"/>
      <c r="P62" s="97"/>
      <c r="Q62" s="97"/>
      <c r="R62" s="97"/>
      <c r="S62" s="97"/>
      <c r="T62" s="97"/>
      <c r="U62" s="97"/>
      <c r="V62" s="97"/>
      <c r="W62" s="40"/>
      <c r="X62" s="40"/>
      <c r="Y62" s="40"/>
      <c r="Z62" s="40"/>
      <c r="AA62" s="83"/>
      <c r="AB62" s="83"/>
      <c r="AC62" s="40"/>
      <c r="AD62" s="40"/>
      <c r="AE62" s="75"/>
      <c r="AF62" s="75"/>
      <c r="AG62" s="75"/>
      <c r="AH62" s="75"/>
      <c r="AI62" s="75"/>
      <c r="AJ62" s="75"/>
      <c r="AK62" s="119"/>
      <c r="AL62" s="123"/>
      <c r="AM62" s="120"/>
    </row>
    <row r="63" spans="1:39" ht="15" customHeight="1" x14ac:dyDescent="0.2">
      <c r="A63" s="83"/>
      <c r="B63" s="246"/>
      <c r="C63" s="38"/>
      <c r="D63" s="102"/>
      <c r="E63" s="102"/>
      <c r="F63" s="102"/>
      <c r="G63" s="102"/>
      <c r="H63" s="102"/>
      <c r="I63" s="102"/>
      <c r="J63" s="102"/>
      <c r="K63" s="93"/>
      <c r="L63" s="37"/>
      <c r="M63" s="97"/>
      <c r="N63" s="97"/>
      <c r="O63" s="97"/>
      <c r="P63" s="97"/>
      <c r="Q63" s="97"/>
      <c r="R63" s="97"/>
      <c r="S63" s="97"/>
      <c r="T63" s="97"/>
      <c r="U63" s="97"/>
      <c r="V63" s="97"/>
      <c r="W63" s="40"/>
      <c r="X63" s="40"/>
      <c r="Y63" s="40"/>
      <c r="Z63" s="40"/>
      <c r="AA63" s="83"/>
      <c r="AB63" s="83"/>
      <c r="AC63" s="40"/>
      <c r="AD63" s="40"/>
      <c r="AE63" s="75"/>
      <c r="AF63" s="75"/>
      <c r="AG63" s="75"/>
      <c r="AH63" s="75"/>
      <c r="AI63" s="75"/>
      <c r="AJ63" s="75"/>
      <c r="AK63" s="119"/>
      <c r="AL63" s="123"/>
      <c r="AM63" s="120"/>
    </row>
    <row r="64" spans="1:39" ht="15" customHeight="1" x14ac:dyDescent="0.2">
      <c r="A64" s="83"/>
      <c r="B64" s="246"/>
      <c r="C64" s="40"/>
      <c r="D64" s="40"/>
      <c r="E64" s="40"/>
      <c r="F64" s="40"/>
      <c r="G64" s="40"/>
      <c r="H64" s="40"/>
      <c r="I64" s="40"/>
      <c r="J64" s="40"/>
      <c r="K64" s="40"/>
      <c r="L64" s="40"/>
      <c r="M64" s="40"/>
      <c r="N64" s="40"/>
      <c r="O64" s="40"/>
      <c r="P64" s="40"/>
      <c r="Q64" s="40"/>
      <c r="R64" s="40"/>
      <c r="S64" s="40"/>
      <c r="T64" s="40"/>
      <c r="U64" s="40"/>
      <c r="V64" s="40"/>
      <c r="W64" s="40"/>
      <c r="X64" s="40"/>
      <c r="Y64" s="40"/>
      <c r="Z64" s="40"/>
      <c r="AA64" s="83"/>
      <c r="AB64" s="83"/>
      <c r="AC64" s="40"/>
      <c r="AD64" s="40"/>
      <c r="AE64" s="75"/>
      <c r="AF64" s="75"/>
      <c r="AG64" s="75"/>
      <c r="AH64" s="75"/>
      <c r="AI64" s="75"/>
      <c r="AJ64" s="75"/>
      <c r="AK64" s="119"/>
      <c r="AL64" s="123"/>
      <c r="AM64" s="120"/>
    </row>
    <row r="65" spans="1:39" ht="15" customHeight="1" x14ac:dyDescent="0.2">
      <c r="A65" s="83"/>
      <c r="B65" s="246"/>
      <c r="C65" s="40"/>
      <c r="D65" s="40"/>
      <c r="E65" s="40"/>
      <c r="F65" s="40"/>
      <c r="G65" s="40"/>
      <c r="H65" s="40"/>
      <c r="I65" s="40"/>
      <c r="J65" s="40"/>
      <c r="K65" s="40"/>
      <c r="L65" s="40"/>
      <c r="M65" s="40"/>
      <c r="N65" s="355"/>
      <c r="O65" s="355"/>
      <c r="P65" s="355"/>
      <c r="Q65" s="355"/>
      <c r="R65" s="355"/>
      <c r="S65" s="355"/>
      <c r="T65" s="71">
        <v>5</v>
      </c>
      <c r="U65" s="40" t="s">
        <v>44</v>
      </c>
      <c r="V65" s="40"/>
      <c r="W65" s="40">
        <v>1</v>
      </c>
      <c r="X65" s="40"/>
      <c r="Y65" s="40"/>
      <c r="Z65" s="40"/>
      <c r="AA65" s="83"/>
      <c r="AB65" s="83"/>
      <c r="AC65" s="40"/>
      <c r="AD65" s="40"/>
      <c r="AE65" s="75"/>
      <c r="AF65" s="75"/>
      <c r="AG65" s="75"/>
      <c r="AH65" s="75"/>
      <c r="AI65" s="75"/>
      <c r="AJ65" s="75"/>
      <c r="AK65" s="119"/>
      <c r="AL65" s="123"/>
      <c r="AM65" s="120"/>
    </row>
    <row r="66" spans="1:39" ht="15" customHeight="1" x14ac:dyDescent="0.2">
      <c r="B66" s="146"/>
      <c r="C66" s="147"/>
      <c r="D66" s="147"/>
      <c r="E66" s="147"/>
      <c r="F66" s="147"/>
      <c r="G66" s="147"/>
      <c r="H66" s="147"/>
      <c r="I66" s="147"/>
      <c r="J66" s="147"/>
      <c r="K66" s="147"/>
      <c r="L66" s="147"/>
      <c r="M66" s="147"/>
      <c r="N66" s="152"/>
      <c r="O66" s="152"/>
      <c r="P66" s="152"/>
      <c r="Q66" s="152"/>
      <c r="R66" s="152"/>
      <c r="S66" s="152"/>
      <c r="T66" s="154">
        <v>10</v>
      </c>
      <c r="U66" s="147" t="s">
        <v>44</v>
      </c>
      <c r="V66" s="147"/>
      <c r="W66" s="147">
        <v>2</v>
      </c>
      <c r="X66" s="147"/>
      <c r="Y66" s="147"/>
      <c r="Z66" s="147"/>
      <c r="AC66" s="147"/>
      <c r="AD66" s="147"/>
      <c r="AE66" s="148"/>
      <c r="AF66" s="148"/>
      <c r="AG66" s="148"/>
      <c r="AH66" s="148"/>
      <c r="AI66" s="148"/>
      <c r="AJ66" s="148"/>
      <c r="AK66" s="149"/>
      <c r="AL66" s="150"/>
    </row>
    <row r="67" spans="1:39" ht="69" customHeight="1" x14ac:dyDescent="0.2">
      <c r="B67" s="146"/>
      <c r="C67" s="147"/>
      <c r="D67" s="147"/>
      <c r="E67" s="147"/>
      <c r="F67" s="147"/>
      <c r="G67" s="147"/>
      <c r="H67" s="147"/>
      <c r="I67" s="147"/>
      <c r="J67" s="147"/>
      <c r="K67" s="147"/>
      <c r="L67" s="147"/>
      <c r="M67" s="147"/>
      <c r="N67" s="152"/>
      <c r="O67" s="152"/>
      <c r="P67" s="152"/>
      <c r="Q67" s="152"/>
      <c r="R67" s="152"/>
      <c r="S67" s="152"/>
      <c r="T67" s="154">
        <v>15</v>
      </c>
      <c r="U67" s="147" t="s">
        <v>47</v>
      </c>
      <c r="V67" s="147"/>
      <c r="W67" s="147">
        <v>3</v>
      </c>
      <c r="X67" s="147"/>
      <c r="Y67" s="147"/>
      <c r="Z67" s="147"/>
      <c r="AC67" s="147"/>
      <c r="AD67" s="147"/>
      <c r="AE67" s="148"/>
      <c r="AF67" s="148"/>
      <c r="AG67" s="148"/>
      <c r="AH67" s="148"/>
      <c r="AI67" s="148"/>
      <c r="AJ67" s="148"/>
      <c r="AK67" s="149"/>
      <c r="AL67" s="150"/>
    </row>
    <row r="68" spans="1:39" ht="15" customHeight="1" x14ac:dyDescent="0.2">
      <c r="B68" s="146"/>
      <c r="C68" s="147"/>
      <c r="D68" s="147"/>
      <c r="E68" s="147"/>
      <c r="F68" s="147"/>
      <c r="G68" s="147"/>
      <c r="H68" s="147"/>
      <c r="I68" s="147"/>
      <c r="J68" s="147"/>
      <c r="K68" s="147"/>
      <c r="L68" s="147"/>
      <c r="M68" s="147"/>
      <c r="N68" s="152"/>
      <c r="O68" s="152"/>
      <c r="P68" s="152"/>
      <c r="Q68" s="152"/>
      <c r="R68" s="152"/>
      <c r="S68" s="152"/>
      <c r="T68" s="140">
        <v>20</v>
      </c>
      <c r="U68" s="140" t="s">
        <v>47</v>
      </c>
      <c r="W68" s="147">
        <v>4</v>
      </c>
      <c r="X68" s="147"/>
      <c r="Y68" s="147"/>
      <c r="Z68" s="147"/>
      <c r="AC68" s="147"/>
      <c r="AD68" s="147"/>
      <c r="AE68" s="148"/>
      <c r="AF68" s="148"/>
      <c r="AG68" s="148"/>
      <c r="AH68" s="148"/>
      <c r="AI68" s="148"/>
      <c r="AJ68" s="148"/>
      <c r="AK68" s="149"/>
      <c r="AL68" s="150"/>
    </row>
    <row r="69" spans="1:39" ht="15" customHeight="1" x14ac:dyDescent="0.2">
      <c r="B69" s="146"/>
      <c r="C69" s="147"/>
      <c r="D69" s="147"/>
      <c r="E69" s="147"/>
      <c r="F69" s="147"/>
      <c r="G69" s="147"/>
      <c r="H69" s="147"/>
      <c r="I69" s="147"/>
      <c r="J69" s="147"/>
      <c r="K69" s="147"/>
      <c r="L69" s="147"/>
      <c r="M69" s="147"/>
      <c r="N69" s="152"/>
      <c r="O69" s="152"/>
      <c r="P69" s="152"/>
      <c r="Q69" s="152"/>
      <c r="R69" s="152"/>
      <c r="S69" s="152"/>
      <c r="T69" s="140">
        <v>25</v>
      </c>
      <c r="U69" s="140" t="s">
        <v>47</v>
      </c>
      <c r="W69" s="147"/>
      <c r="X69" s="147"/>
      <c r="Y69" s="147"/>
      <c r="Z69" s="147"/>
      <c r="AC69" s="147"/>
      <c r="AD69" s="147"/>
      <c r="AE69" s="148"/>
      <c r="AF69" s="148"/>
      <c r="AG69" s="148"/>
      <c r="AH69" s="148"/>
      <c r="AI69" s="148"/>
      <c r="AJ69" s="148"/>
      <c r="AK69" s="149"/>
      <c r="AL69" s="150"/>
    </row>
    <row r="70" spans="1:39" ht="15" customHeight="1" x14ac:dyDescent="0.2">
      <c r="B70" s="146"/>
      <c r="C70" s="147"/>
      <c r="D70" s="147"/>
      <c r="E70" s="147"/>
      <c r="F70" s="147"/>
      <c r="G70" s="147"/>
      <c r="H70" s="147"/>
      <c r="I70" s="147"/>
      <c r="J70" s="147"/>
      <c r="K70" s="147"/>
      <c r="L70" s="147"/>
      <c r="M70" s="147"/>
      <c r="N70" s="152"/>
      <c r="O70" s="152"/>
      <c r="P70" s="152"/>
      <c r="Q70" s="152"/>
      <c r="R70" s="152"/>
      <c r="S70" s="152"/>
      <c r="T70" s="154">
        <v>30</v>
      </c>
      <c r="U70" s="147" t="s">
        <v>45</v>
      </c>
      <c r="V70" s="147"/>
      <c r="W70" s="147">
        <v>5</v>
      </c>
      <c r="X70" s="147"/>
      <c r="Y70" s="147"/>
      <c r="Z70" s="147"/>
      <c r="AC70" s="147"/>
      <c r="AD70" s="147"/>
      <c r="AE70" s="148"/>
      <c r="AF70" s="148"/>
      <c r="AG70" s="148"/>
      <c r="AH70" s="148"/>
      <c r="AI70" s="148"/>
      <c r="AJ70" s="148"/>
      <c r="AK70" s="149"/>
      <c r="AL70" s="150"/>
    </row>
    <row r="71" spans="1:39" ht="15" customHeight="1" x14ac:dyDescent="0.2">
      <c r="B71" s="146"/>
      <c r="C71" s="147"/>
      <c r="D71" s="147"/>
      <c r="E71" s="147"/>
      <c r="F71" s="147"/>
      <c r="G71" s="147"/>
      <c r="H71" s="147"/>
      <c r="I71" s="147"/>
      <c r="J71" s="147"/>
      <c r="K71" s="147"/>
      <c r="L71" s="147"/>
      <c r="M71" s="147"/>
      <c r="N71" s="152"/>
      <c r="O71" s="152"/>
      <c r="P71" s="152"/>
      <c r="Q71" s="152"/>
      <c r="R71" s="152"/>
      <c r="S71" s="152"/>
      <c r="T71" s="154">
        <v>40</v>
      </c>
      <c r="U71" s="147" t="s">
        <v>45</v>
      </c>
      <c r="V71" s="147"/>
      <c r="W71" s="147">
        <v>6</v>
      </c>
      <c r="X71" s="147"/>
      <c r="Y71" s="147"/>
      <c r="Z71" s="147"/>
      <c r="AC71" s="147"/>
      <c r="AD71" s="147"/>
      <c r="AE71" s="148"/>
      <c r="AF71" s="148"/>
      <c r="AG71" s="148"/>
      <c r="AH71" s="148"/>
      <c r="AI71" s="148"/>
      <c r="AJ71" s="148"/>
      <c r="AK71" s="149"/>
      <c r="AL71" s="150"/>
    </row>
    <row r="72" spans="1:39" ht="15" customHeight="1" x14ac:dyDescent="0.2">
      <c r="B72" s="146"/>
      <c r="C72" s="147"/>
      <c r="D72" s="147"/>
      <c r="E72" s="147"/>
      <c r="F72" s="147"/>
      <c r="G72" s="147"/>
      <c r="H72" s="147"/>
      <c r="I72" s="147"/>
      <c r="J72" s="147"/>
      <c r="K72" s="147"/>
      <c r="L72" s="147"/>
      <c r="M72" s="147"/>
      <c r="N72" s="147"/>
      <c r="O72" s="147"/>
      <c r="P72" s="147"/>
      <c r="Q72" s="147"/>
      <c r="R72" s="147"/>
      <c r="S72" s="147"/>
      <c r="T72" s="154">
        <v>50</v>
      </c>
      <c r="U72" s="147" t="s">
        <v>45</v>
      </c>
      <c r="V72" s="147"/>
      <c r="W72" s="147">
        <v>7</v>
      </c>
      <c r="X72" s="147"/>
      <c r="Y72" s="147"/>
      <c r="Z72" s="147"/>
      <c r="AC72" s="147"/>
      <c r="AD72" s="147"/>
      <c r="AE72" s="148"/>
      <c r="AF72" s="148"/>
      <c r="AG72" s="148"/>
      <c r="AH72" s="148"/>
      <c r="AI72" s="148"/>
      <c r="AJ72" s="148"/>
      <c r="AK72" s="149"/>
      <c r="AL72" s="150"/>
    </row>
    <row r="73" spans="1:39" ht="15" customHeight="1" x14ac:dyDescent="0.2">
      <c r="B73" s="146"/>
      <c r="C73" s="147"/>
      <c r="D73" s="147"/>
      <c r="E73" s="147"/>
      <c r="F73" s="147"/>
      <c r="G73" s="147"/>
      <c r="H73" s="147"/>
      <c r="I73" s="147"/>
      <c r="J73" s="147"/>
      <c r="K73" s="147"/>
      <c r="L73" s="147"/>
      <c r="M73" s="147"/>
      <c r="N73" s="147"/>
      <c r="O73" s="147"/>
      <c r="P73" s="147"/>
      <c r="Q73" s="147"/>
      <c r="R73" s="147"/>
      <c r="S73" s="147"/>
      <c r="T73" s="147">
        <v>60</v>
      </c>
      <c r="U73" s="147" t="s">
        <v>46</v>
      </c>
      <c r="V73" s="147"/>
      <c r="W73" s="147">
        <v>8</v>
      </c>
      <c r="X73" s="147"/>
      <c r="Y73" s="147"/>
      <c r="Z73" s="147"/>
      <c r="AC73" s="147"/>
      <c r="AD73" s="147"/>
      <c r="AE73" s="148"/>
      <c r="AF73" s="148"/>
      <c r="AG73" s="148"/>
      <c r="AH73" s="148"/>
      <c r="AI73" s="148"/>
      <c r="AJ73" s="148"/>
      <c r="AK73" s="149"/>
      <c r="AL73" s="150"/>
    </row>
    <row r="74" spans="1:39" ht="15" customHeight="1" x14ac:dyDescent="0.2">
      <c r="B74" s="146"/>
      <c r="C74" s="147"/>
      <c r="D74" s="147"/>
      <c r="E74" s="147"/>
      <c r="F74" s="147"/>
      <c r="G74" s="147"/>
      <c r="H74" s="147"/>
      <c r="I74" s="147"/>
      <c r="J74" s="147"/>
      <c r="K74" s="147"/>
      <c r="L74" s="147"/>
      <c r="M74" s="147"/>
      <c r="N74" s="147"/>
      <c r="O74" s="147"/>
      <c r="P74" s="147"/>
      <c r="Q74" s="147"/>
      <c r="R74" s="147"/>
      <c r="S74" s="147"/>
      <c r="T74" s="147">
        <v>80</v>
      </c>
      <c r="U74" s="147" t="s">
        <v>46</v>
      </c>
      <c r="V74" s="147"/>
      <c r="W74" s="147">
        <v>9</v>
      </c>
      <c r="X74" s="147"/>
      <c r="Y74" s="147"/>
      <c r="Z74" s="147"/>
      <c r="AC74" s="147"/>
      <c r="AD74" s="147"/>
      <c r="AE74" s="148"/>
      <c r="AF74" s="148"/>
      <c r="AG74" s="148"/>
      <c r="AH74" s="148"/>
      <c r="AI74" s="148"/>
      <c r="AJ74" s="148"/>
      <c r="AK74" s="149"/>
      <c r="AL74" s="150"/>
    </row>
    <row r="75" spans="1:39" ht="15" customHeight="1" x14ac:dyDescent="0.2">
      <c r="B75" s="146"/>
      <c r="C75" s="147"/>
      <c r="D75" s="147"/>
      <c r="E75" s="147"/>
      <c r="F75" s="147"/>
      <c r="G75" s="147"/>
      <c r="H75" s="147"/>
      <c r="I75" s="147"/>
      <c r="J75" s="147"/>
      <c r="K75" s="147"/>
      <c r="L75" s="147"/>
      <c r="M75" s="147"/>
      <c r="N75" s="147"/>
      <c r="O75" s="147"/>
      <c r="P75" s="147"/>
      <c r="Q75" s="147"/>
      <c r="R75" s="147"/>
      <c r="S75" s="147"/>
      <c r="T75" s="147">
        <v>100</v>
      </c>
      <c r="U75" s="147" t="s">
        <v>46</v>
      </c>
      <c r="V75" s="147"/>
      <c r="W75" s="147">
        <v>10</v>
      </c>
      <c r="X75" s="147"/>
      <c r="Y75" s="147"/>
      <c r="Z75" s="147"/>
      <c r="AC75" s="147"/>
      <c r="AD75" s="147"/>
      <c r="AE75" s="148"/>
      <c r="AF75" s="148"/>
      <c r="AG75" s="148"/>
      <c r="AH75" s="148"/>
      <c r="AI75" s="148"/>
      <c r="AJ75" s="148"/>
      <c r="AK75" s="149"/>
      <c r="AL75" s="150"/>
    </row>
    <row r="76" spans="1:39" ht="15" customHeight="1" x14ac:dyDescent="0.2">
      <c r="B76" s="146"/>
      <c r="C76" s="147"/>
      <c r="D76" s="147"/>
      <c r="E76" s="147"/>
      <c r="F76" s="147"/>
      <c r="G76" s="147"/>
      <c r="H76" s="147"/>
      <c r="I76" s="147"/>
      <c r="J76" s="147"/>
      <c r="K76" s="147"/>
      <c r="L76" s="147"/>
      <c r="M76" s="147"/>
      <c r="N76" s="147"/>
      <c r="O76" s="147"/>
      <c r="P76" s="147"/>
      <c r="Q76" s="147"/>
      <c r="R76" s="147"/>
      <c r="S76" s="147"/>
      <c r="T76" s="147">
        <v>14</v>
      </c>
      <c r="U76" s="147" t="s">
        <v>44</v>
      </c>
      <c r="V76" s="147"/>
      <c r="W76" s="147"/>
      <c r="X76" s="147"/>
      <c r="Y76" s="147"/>
      <c r="Z76" s="147"/>
      <c r="AC76" s="147"/>
      <c r="AD76" s="147"/>
      <c r="AE76" s="148"/>
      <c r="AF76" s="148"/>
      <c r="AG76" s="148"/>
      <c r="AH76" s="148"/>
      <c r="AI76" s="148"/>
      <c r="AJ76" s="148"/>
      <c r="AK76" s="149"/>
      <c r="AL76" s="150"/>
    </row>
    <row r="77" spans="1:39" ht="15" customHeight="1" x14ac:dyDescent="0.2">
      <c r="B77" s="146"/>
      <c r="C77" s="147"/>
      <c r="D77" s="147"/>
      <c r="E77" s="147"/>
      <c r="F77" s="147"/>
      <c r="G77" s="147"/>
      <c r="H77" s="147"/>
      <c r="I77" s="147"/>
      <c r="J77" s="147"/>
      <c r="K77" s="147"/>
      <c r="L77" s="147"/>
      <c r="M77" s="147"/>
      <c r="N77" s="147"/>
      <c r="O77" s="147"/>
      <c r="P77" s="147"/>
      <c r="Q77" s="147"/>
      <c r="R77" s="147"/>
      <c r="S77" s="147"/>
      <c r="T77" s="147">
        <v>13</v>
      </c>
      <c r="U77" s="147" t="s">
        <v>44</v>
      </c>
      <c r="V77" s="147"/>
      <c r="W77" s="147"/>
      <c r="X77" s="147"/>
      <c r="Y77" s="147"/>
      <c r="Z77" s="147"/>
      <c r="AC77" s="147"/>
      <c r="AD77" s="147"/>
      <c r="AE77" s="148"/>
      <c r="AF77" s="148"/>
      <c r="AG77" s="148"/>
      <c r="AH77" s="148"/>
      <c r="AI77" s="148"/>
      <c r="AJ77" s="148"/>
      <c r="AK77" s="149"/>
      <c r="AL77" s="150"/>
    </row>
    <row r="78" spans="1:39" ht="15" customHeight="1" x14ac:dyDescent="0.2">
      <c r="B78" s="146"/>
      <c r="C78" s="147"/>
      <c r="D78" s="147"/>
      <c r="E78" s="147"/>
      <c r="F78" s="147"/>
      <c r="G78" s="147"/>
      <c r="H78" s="147"/>
      <c r="I78" s="147"/>
      <c r="J78" s="147"/>
      <c r="K78" s="147"/>
      <c r="L78" s="147"/>
      <c r="M78" s="147"/>
      <c r="N78" s="147"/>
      <c r="O78" s="147"/>
      <c r="P78" s="147"/>
      <c r="Q78" s="147"/>
      <c r="R78" s="147"/>
      <c r="S78" s="147"/>
      <c r="T78" s="147">
        <v>12</v>
      </c>
      <c r="U78" s="147" t="s">
        <v>44</v>
      </c>
      <c r="V78" s="147"/>
      <c r="W78" s="147"/>
      <c r="X78" s="147"/>
      <c r="Y78" s="147"/>
      <c r="Z78" s="147"/>
      <c r="AC78" s="147"/>
      <c r="AD78" s="147"/>
      <c r="AE78" s="148"/>
      <c r="AF78" s="148"/>
      <c r="AG78" s="148"/>
      <c r="AH78" s="148"/>
      <c r="AI78" s="148"/>
      <c r="AJ78" s="148"/>
      <c r="AK78" s="149"/>
      <c r="AL78" s="150"/>
    </row>
    <row r="79" spans="1:39" ht="15" customHeight="1" x14ac:dyDescent="0.2">
      <c r="B79" s="146"/>
      <c r="C79" s="147"/>
      <c r="D79" s="147"/>
      <c r="E79" s="147"/>
      <c r="F79" s="147"/>
      <c r="G79" s="147"/>
      <c r="H79" s="147"/>
      <c r="I79" s="147"/>
      <c r="J79" s="147"/>
      <c r="K79" s="147"/>
      <c r="L79" s="147"/>
      <c r="M79" s="147"/>
      <c r="N79" s="147"/>
      <c r="O79" s="147"/>
      <c r="P79" s="147"/>
      <c r="Q79" s="147"/>
      <c r="R79" s="147"/>
      <c r="S79" s="147"/>
      <c r="T79" s="147">
        <v>11</v>
      </c>
      <c r="U79" s="147" t="s">
        <v>44</v>
      </c>
      <c r="V79" s="147"/>
      <c r="W79" s="147"/>
      <c r="X79" s="147"/>
      <c r="Y79" s="147"/>
      <c r="Z79" s="147"/>
      <c r="AC79" s="147"/>
      <c r="AD79" s="147"/>
      <c r="AE79" s="148"/>
      <c r="AF79" s="148"/>
      <c r="AG79" s="148"/>
      <c r="AH79" s="148"/>
      <c r="AI79" s="148"/>
      <c r="AJ79" s="148"/>
      <c r="AK79" s="149"/>
      <c r="AL79" s="150"/>
    </row>
    <row r="80" spans="1:39" ht="15" customHeight="1" x14ac:dyDescent="0.2">
      <c r="B80" s="146"/>
      <c r="D80" s="155"/>
      <c r="E80" s="155"/>
      <c r="F80" s="155"/>
      <c r="G80" s="155"/>
      <c r="H80" s="155"/>
      <c r="I80" s="155"/>
      <c r="J80" s="155"/>
      <c r="K80" s="155"/>
      <c r="L80" s="155"/>
      <c r="M80" s="155"/>
      <c r="N80" s="155"/>
      <c r="O80" s="155"/>
      <c r="P80" s="155"/>
      <c r="Q80" s="155"/>
      <c r="R80" s="155"/>
      <c r="S80" s="156"/>
      <c r="T80" s="147">
        <v>9</v>
      </c>
      <c r="U80" s="147" t="s">
        <v>44</v>
      </c>
      <c r="V80" s="147"/>
      <c r="W80" s="147">
        <v>11</v>
      </c>
      <c r="X80" s="156"/>
      <c r="Y80" s="156"/>
      <c r="Z80" s="156"/>
    </row>
    <row r="81" spans="2:38" ht="15" customHeight="1" x14ac:dyDescent="0.2">
      <c r="B81" s="146"/>
      <c r="D81" s="158"/>
      <c r="E81" s="158"/>
      <c r="F81" s="158"/>
      <c r="G81" s="158"/>
      <c r="H81" s="158"/>
      <c r="I81" s="159"/>
      <c r="J81" s="159"/>
      <c r="K81" s="159"/>
      <c r="L81" s="159"/>
      <c r="M81" s="159"/>
      <c r="N81" s="159"/>
      <c r="O81" s="159"/>
      <c r="P81" s="159"/>
      <c r="Q81" s="159"/>
      <c r="R81" s="159"/>
      <c r="S81" s="159"/>
      <c r="T81" s="147">
        <v>8</v>
      </c>
      <c r="U81" s="147" t="s">
        <v>44</v>
      </c>
      <c r="V81" s="147"/>
      <c r="W81" s="147">
        <v>12</v>
      </c>
      <c r="AC81" s="393"/>
      <c r="AD81" s="393"/>
      <c r="AE81" s="393"/>
      <c r="AF81" s="393"/>
      <c r="AG81" s="393"/>
      <c r="AH81" s="393"/>
      <c r="AI81" s="393"/>
      <c r="AJ81" s="393"/>
      <c r="AK81" s="393"/>
      <c r="AL81" s="393"/>
    </row>
    <row r="82" spans="2:38" ht="15" customHeight="1" x14ac:dyDescent="0.2">
      <c r="B82" s="146"/>
      <c r="D82" s="160"/>
      <c r="E82" s="160"/>
      <c r="F82" s="160"/>
      <c r="G82" s="160"/>
      <c r="H82" s="160"/>
      <c r="I82" s="160"/>
      <c r="J82" s="161"/>
      <c r="K82" s="161"/>
      <c r="L82" s="148"/>
      <c r="M82" s="148"/>
      <c r="N82" s="148"/>
      <c r="O82" s="392"/>
      <c r="P82" s="392"/>
      <c r="Q82" s="392"/>
      <c r="R82" s="392"/>
      <c r="S82" s="162"/>
      <c r="T82" s="140">
        <v>7</v>
      </c>
      <c r="U82" s="147" t="s">
        <v>44</v>
      </c>
      <c r="V82" s="147"/>
      <c r="W82" s="147">
        <v>13</v>
      </c>
      <c r="AC82" s="394"/>
      <c r="AD82" s="394"/>
      <c r="AE82" s="393"/>
      <c r="AF82" s="393"/>
      <c r="AG82" s="393"/>
      <c r="AH82" s="393"/>
      <c r="AI82" s="393"/>
      <c r="AJ82" s="393"/>
      <c r="AK82" s="393"/>
      <c r="AL82" s="393"/>
    </row>
    <row r="83" spans="2:38" ht="15" customHeight="1" x14ac:dyDescent="0.2">
      <c r="B83" s="146"/>
      <c r="D83" s="160"/>
      <c r="E83" s="160"/>
      <c r="F83" s="160"/>
      <c r="G83" s="160"/>
      <c r="H83" s="160"/>
      <c r="I83" s="160"/>
      <c r="J83" s="161"/>
      <c r="K83" s="163"/>
      <c r="L83" s="148"/>
      <c r="M83" s="148"/>
      <c r="N83" s="148"/>
      <c r="O83" s="392"/>
      <c r="P83" s="392"/>
      <c r="Q83" s="392"/>
      <c r="R83" s="392"/>
      <c r="S83" s="147" t="s">
        <v>44</v>
      </c>
      <c r="T83" s="140">
        <v>6</v>
      </c>
      <c r="U83" s="147" t="s">
        <v>44</v>
      </c>
      <c r="V83" s="147"/>
      <c r="W83" s="147">
        <v>14</v>
      </c>
      <c r="Y83" s="140" t="s">
        <v>57</v>
      </c>
      <c r="AC83" s="394"/>
      <c r="AD83" s="394"/>
      <c r="AE83" s="393"/>
      <c r="AF83" s="393"/>
      <c r="AG83" s="393"/>
      <c r="AH83" s="393"/>
      <c r="AI83" s="164"/>
      <c r="AJ83" s="164"/>
      <c r="AK83" s="165"/>
      <c r="AL83" s="162"/>
    </row>
    <row r="84" spans="2:38" ht="15" customHeight="1" x14ac:dyDescent="0.2">
      <c r="B84" s="146"/>
      <c r="D84" s="160"/>
      <c r="E84" s="160"/>
      <c r="F84" s="160"/>
      <c r="G84" s="160"/>
      <c r="H84" s="160"/>
      <c r="I84" s="160"/>
      <c r="J84" s="161"/>
      <c r="K84" s="163"/>
      <c r="L84" s="148"/>
      <c r="M84" s="148"/>
      <c r="N84" s="148"/>
      <c r="O84" s="392"/>
      <c r="P84" s="392"/>
      <c r="Q84" s="392"/>
      <c r="R84" s="392"/>
      <c r="S84" s="162"/>
      <c r="T84" s="140">
        <v>5</v>
      </c>
      <c r="U84" s="147" t="s">
        <v>44</v>
      </c>
      <c r="V84" s="147"/>
      <c r="W84" s="147">
        <v>15</v>
      </c>
      <c r="Y84" s="140" t="s">
        <v>58</v>
      </c>
      <c r="AC84" s="153"/>
      <c r="AD84" s="153"/>
      <c r="AE84" s="391"/>
      <c r="AF84" s="391"/>
      <c r="AG84" s="391"/>
      <c r="AH84" s="391"/>
      <c r="AI84" s="166"/>
      <c r="AJ84" s="166"/>
      <c r="AK84" s="167"/>
      <c r="AL84" s="166"/>
    </row>
    <row r="85" spans="2:38" ht="15" customHeight="1" x14ac:dyDescent="0.2">
      <c r="B85" s="146"/>
      <c r="D85" s="160"/>
      <c r="E85" s="160"/>
      <c r="F85" s="160"/>
      <c r="G85" s="160"/>
      <c r="H85" s="160"/>
      <c r="I85" s="160"/>
      <c r="J85" s="161"/>
      <c r="K85" s="163"/>
      <c r="L85" s="148"/>
      <c r="M85" s="148"/>
      <c r="N85" s="148"/>
      <c r="O85" s="392"/>
      <c r="P85" s="392"/>
      <c r="Q85" s="392"/>
      <c r="R85" s="392"/>
      <c r="S85" s="162"/>
      <c r="T85" s="140">
        <v>4</v>
      </c>
      <c r="U85" s="147" t="s">
        <v>44</v>
      </c>
      <c r="V85" s="147"/>
      <c r="W85" s="147">
        <v>16</v>
      </c>
      <c r="Y85" s="140" t="s">
        <v>59</v>
      </c>
      <c r="AC85" s="153"/>
      <c r="AD85" s="153"/>
      <c r="AE85" s="391"/>
      <c r="AF85" s="391"/>
      <c r="AG85" s="391"/>
      <c r="AH85" s="391"/>
      <c r="AI85" s="166"/>
      <c r="AJ85" s="166"/>
      <c r="AK85" s="167"/>
      <c r="AL85" s="166"/>
    </row>
    <row r="86" spans="2:38" ht="15" customHeight="1" x14ac:dyDescent="0.2">
      <c r="B86" s="146"/>
      <c r="D86" s="160"/>
      <c r="E86" s="160"/>
      <c r="F86" s="160"/>
      <c r="G86" s="160"/>
      <c r="H86" s="160"/>
      <c r="I86" s="160"/>
      <c r="J86" s="161"/>
      <c r="K86" s="163"/>
      <c r="L86" s="148"/>
      <c r="M86" s="148"/>
      <c r="N86" s="148"/>
      <c r="O86" s="392"/>
      <c r="P86" s="392"/>
      <c r="Q86" s="392"/>
      <c r="R86" s="392"/>
      <c r="S86" s="162"/>
      <c r="T86" s="147">
        <v>3</v>
      </c>
      <c r="U86" s="147" t="s">
        <v>44</v>
      </c>
      <c r="V86" s="147"/>
      <c r="W86" s="147">
        <v>17</v>
      </c>
      <c r="Y86" s="140" t="s">
        <v>60</v>
      </c>
      <c r="AC86" s="153"/>
      <c r="AD86" s="153"/>
      <c r="AE86" s="391"/>
      <c r="AF86" s="391"/>
      <c r="AG86" s="391"/>
      <c r="AH86" s="391"/>
      <c r="AI86" s="166"/>
      <c r="AJ86" s="166"/>
      <c r="AK86" s="167"/>
      <c r="AL86" s="166"/>
    </row>
    <row r="87" spans="2:38" ht="15" customHeight="1" x14ac:dyDescent="0.2">
      <c r="B87" s="146"/>
      <c r="D87" s="168"/>
      <c r="E87" s="148"/>
      <c r="F87" s="148"/>
      <c r="G87" s="148"/>
      <c r="H87" s="148"/>
      <c r="I87" s="148"/>
      <c r="J87" s="148"/>
      <c r="K87" s="148"/>
      <c r="L87" s="148"/>
      <c r="M87" s="148"/>
      <c r="N87" s="148"/>
      <c r="O87" s="148"/>
      <c r="P87" s="148"/>
      <c r="Q87" s="148"/>
      <c r="R87" s="148"/>
      <c r="T87" s="147">
        <v>2</v>
      </c>
      <c r="U87" s="147" t="s">
        <v>44</v>
      </c>
      <c r="V87" s="147"/>
      <c r="W87" s="147">
        <v>18</v>
      </c>
    </row>
    <row r="88" spans="2:38" ht="25.5" customHeight="1" x14ac:dyDescent="0.2">
      <c r="B88" s="146"/>
      <c r="T88" s="147">
        <v>16</v>
      </c>
      <c r="U88" s="147" t="s">
        <v>47</v>
      </c>
      <c r="V88" s="147"/>
      <c r="W88" s="147">
        <v>19</v>
      </c>
      <c r="AC88" s="114" t="s">
        <v>50</v>
      </c>
      <c r="AD88" s="114" t="s">
        <v>48</v>
      </c>
      <c r="AE88" s="114" t="s">
        <v>49</v>
      </c>
      <c r="AF88" s="148"/>
    </row>
    <row r="89" spans="2:38" ht="15" customHeight="1" x14ac:dyDescent="0.2">
      <c r="B89" s="146"/>
      <c r="I89" s="169">
        <v>0</v>
      </c>
      <c r="J89" s="114">
        <v>0</v>
      </c>
      <c r="K89" s="114"/>
      <c r="L89" s="114" t="s">
        <v>48</v>
      </c>
      <c r="T89" s="147">
        <v>17</v>
      </c>
      <c r="U89" s="147" t="s">
        <v>47</v>
      </c>
      <c r="V89" s="147"/>
      <c r="W89" s="147">
        <v>20</v>
      </c>
      <c r="AC89" s="114">
        <v>0</v>
      </c>
      <c r="AD89" s="114">
        <v>0</v>
      </c>
      <c r="AE89" s="114">
        <v>0</v>
      </c>
      <c r="AF89" s="148"/>
    </row>
    <row r="90" spans="2:38" ht="15" customHeight="1" x14ac:dyDescent="0.2">
      <c r="B90" s="146"/>
      <c r="I90" s="169">
        <v>20</v>
      </c>
      <c r="J90" s="114">
        <v>15</v>
      </c>
      <c r="K90" s="114"/>
      <c r="L90" s="114" t="s">
        <v>49</v>
      </c>
      <c r="T90" s="147">
        <v>18</v>
      </c>
      <c r="U90" s="147" t="s">
        <v>47</v>
      </c>
      <c r="V90" s="147"/>
      <c r="W90" s="147">
        <v>21</v>
      </c>
      <c r="AC90" s="114">
        <v>5</v>
      </c>
      <c r="AD90" s="114">
        <v>0</v>
      </c>
      <c r="AE90" s="114">
        <v>0</v>
      </c>
      <c r="AF90" s="148"/>
    </row>
    <row r="91" spans="2:38" ht="15" customHeight="1" x14ac:dyDescent="0.2">
      <c r="B91" s="146"/>
      <c r="J91" s="114">
        <v>15</v>
      </c>
      <c r="K91" s="114"/>
      <c r="L91" s="114"/>
      <c r="T91" s="147">
        <v>19</v>
      </c>
      <c r="U91" s="147" t="s">
        <v>47</v>
      </c>
      <c r="V91" s="147"/>
      <c r="W91" s="147">
        <v>22</v>
      </c>
      <c r="AC91" s="114">
        <v>10</v>
      </c>
      <c r="AD91" s="114">
        <v>0</v>
      </c>
      <c r="AE91" s="114">
        <v>0</v>
      </c>
      <c r="AF91" s="148"/>
    </row>
    <row r="92" spans="2:38" ht="15" customHeight="1" x14ac:dyDescent="0.2">
      <c r="B92" s="144"/>
      <c r="J92" s="114">
        <v>10</v>
      </c>
      <c r="K92" s="114"/>
      <c r="L92" s="114"/>
      <c r="T92" s="147">
        <v>21</v>
      </c>
      <c r="U92" s="147" t="s">
        <v>47</v>
      </c>
      <c r="V92" s="147"/>
      <c r="W92" s="147">
        <v>23</v>
      </c>
      <c r="AC92" s="114">
        <v>15</v>
      </c>
      <c r="AD92" s="114">
        <v>0</v>
      </c>
      <c r="AE92" s="114">
        <v>0</v>
      </c>
      <c r="AF92" s="148"/>
    </row>
    <row r="93" spans="2:38" ht="15" customHeight="1" x14ac:dyDescent="0.2">
      <c r="B93" s="144"/>
      <c r="J93" s="58">
        <v>30</v>
      </c>
      <c r="K93" s="114"/>
      <c r="L93" s="114"/>
      <c r="T93" s="147">
        <v>22</v>
      </c>
      <c r="U93" s="147" t="s">
        <v>47</v>
      </c>
      <c r="V93" s="147"/>
      <c r="W93" s="147">
        <v>24</v>
      </c>
      <c r="AC93" s="114">
        <v>20</v>
      </c>
      <c r="AD93" s="114">
        <v>0</v>
      </c>
      <c r="AE93" s="114">
        <v>0</v>
      </c>
      <c r="AF93" s="148"/>
    </row>
    <row r="94" spans="2:38" ht="15" customHeight="1" x14ac:dyDescent="0.2">
      <c r="J94" s="157">
        <v>0</v>
      </c>
      <c r="K94" s="114"/>
      <c r="L94" s="114"/>
      <c r="T94" s="147">
        <v>23</v>
      </c>
      <c r="U94" s="147" t="s">
        <v>47</v>
      </c>
      <c r="V94" s="147"/>
      <c r="W94" s="147">
        <v>25</v>
      </c>
      <c r="AC94" s="114">
        <v>25</v>
      </c>
      <c r="AD94" s="114">
        <v>0</v>
      </c>
      <c r="AE94" s="114">
        <v>0</v>
      </c>
      <c r="AF94" s="148"/>
    </row>
    <row r="95" spans="2:38" ht="15" customHeight="1" x14ac:dyDescent="0.2">
      <c r="T95" s="140">
        <v>24</v>
      </c>
      <c r="U95" s="147" t="s">
        <v>47</v>
      </c>
      <c r="V95" s="147"/>
      <c r="AC95" s="114">
        <v>30</v>
      </c>
      <c r="AD95" s="114">
        <v>0</v>
      </c>
      <c r="AE95" s="114">
        <v>0</v>
      </c>
      <c r="AF95" s="148"/>
    </row>
    <row r="96" spans="2:38" ht="15" customHeight="1" x14ac:dyDescent="0.2">
      <c r="T96" s="140">
        <v>25</v>
      </c>
      <c r="U96" s="147" t="s">
        <v>47</v>
      </c>
      <c r="V96" s="147"/>
      <c r="AC96" s="114">
        <v>35</v>
      </c>
      <c r="AD96" s="114">
        <v>0</v>
      </c>
      <c r="AE96" s="114">
        <v>0</v>
      </c>
      <c r="AF96" s="148"/>
    </row>
    <row r="97" spans="20:32" ht="15" customHeight="1" x14ac:dyDescent="0.2">
      <c r="T97" s="140">
        <v>26</v>
      </c>
      <c r="U97" s="147" t="s">
        <v>47</v>
      </c>
      <c r="V97" s="147"/>
      <c r="AC97" s="114">
        <v>40</v>
      </c>
      <c r="AD97" s="114">
        <v>0</v>
      </c>
      <c r="AE97" s="114">
        <v>0</v>
      </c>
      <c r="AF97" s="148"/>
    </row>
    <row r="98" spans="20:32" ht="15" customHeight="1" x14ac:dyDescent="0.2">
      <c r="T98" s="140">
        <v>27</v>
      </c>
      <c r="U98" s="147" t="s">
        <v>47</v>
      </c>
      <c r="V98" s="147"/>
      <c r="AC98" s="114">
        <v>45</v>
      </c>
      <c r="AD98" s="114">
        <v>0</v>
      </c>
      <c r="AE98" s="114">
        <v>0</v>
      </c>
      <c r="AF98" s="148"/>
    </row>
    <row r="99" spans="20:32" ht="15" customHeight="1" x14ac:dyDescent="0.2">
      <c r="T99" s="140">
        <v>28</v>
      </c>
      <c r="U99" s="147" t="s">
        <v>47</v>
      </c>
      <c r="V99" s="147"/>
      <c r="AC99" s="114">
        <v>50</v>
      </c>
      <c r="AD99" s="114">
        <v>0</v>
      </c>
      <c r="AE99" s="114">
        <v>0</v>
      </c>
      <c r="AF99" s="148"/>
    </row>
    <row r="100" spans="20:32" ht="15" customHeight="1" x14ac:dyDescent="0.2">
      <c r="T100" s="140">
        <v>29</v>
      </c>
      <c r="U100" s="147" t="s">
        <v>47</v>
      </c>
      <c r="V100" s="147"/>
      <c r="AC100" s="114">
        <v>55</v>
      </c>
      <c r="AD100" s="114">
        <v>0</v>
      </c>
      <c r="AE100" s="114">
        <v>0</v>
      </c>
      <c r="AF100" s="148"/>
    </row>
    <row r="101" spans="20:32" ht="15" customHeight="1" x14ac:dyDescent="0.25">
      <c r="AC101" s="114">
        <v>60</v>
      </c>
      <c r="AD101" s="114">
        <v>1</v>
      </c>
      <c r="AE101" s="114">
        <v>0</v>
      </c>
      <c r="AF101" s="148"/>
    </row>
    <row r="102" spans="20:32" ht="15" customHeight="1" x14ac:dyDescent="0.25">
      <c r="AC102" s="170">
        <v>65</v>
      </c>
      <c r="AD102" s="170">
        <v>1</v>
      </c>
      <c r="AE102" s="170">
        <v>0</v>
      </c>
      <c r="AF102" s="148"/>
    </row>
    <row r="103" spans="20:32" ht="15" customHeight="1" x14ac:dyDescent="0.25">
      <c r="AC103" s="170">
        <v>70</v>
      </c>
      <c r="AD103" s="170">
        <v>1</v>
      </c>
      <c r="AE103" s="170">
        <v>0</v>
      </c>
      <c r="AF103" s="148"/>
    </row>
    <row r="104" spans="20:32" ht="15" customHeight="1" x14ac:dyDescent="0.25">
      <c r="AC104" s="170">
        <v>75</v>
      </c>
      <c r="AD104" s="170">
        <v>1</v>
      </c>
      <c r="AE104" s="170">
        <v>0</v>
      </c>
      <c r="AF104" s="148"/>
    </row>
    <row r="105" spans="20:32" ht="15" customHeight="1" x14ac:dyDescent="0.25">
      <c r="AC105" s="114">
        <v>80</v>
      </c>
      <c r="AD105" s="114">
        <v>2</v>
      </c>
      <c r="AE105" s="114">
        <v>1</v>
      </c>
      <c r="AF105" s="148"/>
    </row>
    <row r="106" spans="20:32" ht="15" customHeight="1" x14ac:dyDescent="0.25">
      <c r="AC106" s="114">
        <v>85</v>
      </c>
      <c r="AD106" s="114">
        <v>2</v>
      </c>
      <c r="AE106" s="114">
        <v>1</v>
      </c>
      <c r="AF106" s="148"/>
    </row>
    <row r="107" spans="20:32" ht="15" customHeight="1" x14ac:dyDescent="0.25">
      <c r="AC107" s="114">
        <v>90</v>
      </c>
      <c r="AD107" s="114">
        <v>2</v>
      </c>
      <c r="AE107" s="114">
        <v>1</v>
      </c>
      <c r="AF107" s="148"/>
    </row>
    <row r="108" spans="20:32" ht="15" customHeight="1" x14ac:dyDescent="0.25">
      <c r="AC108" s="114">
        <v>95</v>
      </c>
      <c r="AD108" s="114">
        <v>2</v>
      </c>
      <c r="AE108" s="114">
        <v>1</v>
      </c>
      <c r="AF108" s="148"/>
    </row>
    <row r="109" spans="20:32" ht="15" customHeight="1" x14ac:dyDescent="0.25">
      <c r="AC109" s="114">
        <v>100</v>
      </c>
      <c r="AD109" s="114">
        <v>2</v>
      </c>
      <c r="AE109" s="114">
        <v>1</v>
      </c>
      <c r="AF109" s="148"/>
    </row>
    <row r="110" spans="20:32" ht="15" customHeight="1" x14ac:dyDescent="0.25"/>
    <row r="111" spans="20:32" ht="15" customHeight="1" x14ac:dyDescent="0.25"/>
    <row r="112" spans="20:3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spans="5:7" ht="15" customHeight="1" x14ac:dyDescent="0.25"/>
    <row r="514" spans="5:7" ht="15" customHeight="1" x14ac:dyDescent="0.25"/>
    <row r="515" spans="5:7" ht="15" customHeight="1" x14ac:dyDescent="0.25"/>
    <row r="516" spans="5:7" ht="15" customHeight="1" thickBot="1" x14ac:dyDescent="0.3"/>
    <row r="517" spans="5:7" ht="18" customHeight="1" x14ac:dyDescent="0.2">
      <c r="E517" s="147" t="s">
        <v>62</v>
      </c>
      <c r="F517" s="171" t="s">
        <v>2</v>
      </c>
      <c r="G517" s="147" t="s">
        <v>80</v>
      </c>
    </row>
    <row r="518" spans="5:7" ht="18" customHeight="1" x14ac:dyDescent="0.2">
      <c r="E518" s="147" t="s">
        <v>55</v>
      </c>
      <c r="F518" s="172" t="s">
        <v>4</v>
      </c>
      <c r="G518" s="147" t="s">
        <v>74</v>
      </c>
    </row>
    <row r="519" spans="5:7" ht="18" customHeight="1" x14ac:dyDescent="0.2">
      <c r="E519" s="147" t="s">
        <v>63</v>
      </c>
      <c r="F519" s="172" t="s">
        <v>6</v>
      </c>
      <c r="G519" s="147" t="s">
        <v>81</v>
      </c>
    </row>
    <row r="520" spans="5:7" ht="18" customHeight="1" x14ac:dyDescent="0.2">
      <c r="E520" s="147" t="s">
        <v>64</v>
      </c>
      <c r="F520" s="172" t="s">
        <v>8</v>
      </c>
      <c r="G520" s="147" t="s">
        <v>158</v>
      </c>
    </row>
    <row r="521" spans="5:7" ht="18" customHeight="1" x14ac:dyDescent="0.2">
      <c r="E521" s="147" t="s">
        <v>78</v>
      </c>
      <c r="F521" s="172" t="s">
        <v>10</v>
      </c>
      <c r="G521" s="147" t="s">
        <v>82</v>
      </c>
    </row>
    <row r="522" spans="5:7" ht="18" customHeight="1" x14ac:dyDescent="0.2">
      <c r="E522" s="147" t="s">
        <v>73</v>
      </c>
      <c r="F522" s="172" t="s">
        <v>12</v>
      </c>
      <c r="G522" s="147" t="s">
        <v>155</v>
      </c>
    </row>
    <row r="523" spans="5:7" ht="18" customHeight="1" x14ac:dyDescent="0.2">
      <c r="E523" s="147" t="s">
        <v>65</v>
      </c>
      <c r="G523" s="147" t="s">
        <v>83</v>
      </c>
    </row>
    <row r="524" spans="5:7" ht="18" customHeight="1" x14ac:dyDescent="0.2">
      <c r="E524" s="147" t="s">
        <v>66</v>
      </c>
      <c r="G524" s="147" t="s">
        <v>85</v>
      </c>
    </row>
    <row r="525" spans="5:7" ht="18" customHeight="1" x14ac:dyDescent="0.2">
      <c r="E525" s="147" t="s">
        <v>89</v>
      </c>
      <c r="G525" s="147" t="s">
        <v>174</v>
      </c>
    </row>
    <row r="526" spans="5:7" ht="18" customHeight="1" x14ac:dyDescent="0.2">
      <c r="E526" s="147" t="s">
        <v>67</v>
      </c>
      <c r="G526" s="147" t="s">
        <v>84</v>
      </c>
    </row>
    <row r="527" spans="5:7" ht="18" customHeight="1" x14ac:dyDescent="0.2">
      <c r="E527" s="147" t="s">
        <v>79</v>
      </c>
    </row>
    <row r="528" spans="5:7" ht="18" customHeight="1" x14ac:dyDescent="0.2">
      <c r="E528" s="147" t="s">
        <v>69</v>
      </c>
    </row>
    <row r="529" spans="5:5" ht="18" customHeight="1" x14ac:dyDescent="0.2">
      <c r="E529" s="147" t="s">
        <v>70</v>
      </c>
    </row>
    <row r="530" spans="5:5" ht="18" customHeight="1" x14ac:dyDescent="0.2">
      <c r="E530" s="147" t="s">
        <v>71</v>
      </c>
    </row>
    <row r="531" spans="5:5" ht="18" customHeight="1" x14ac:dyDescent="0.2">
      <c r="E531" s="147" t="s">
        <v>72</v>
      </c>
    </row>
  </sheetData>
  <sheetProtection formatColumns="0" insertColumns="0" insertHyperlinks="0" autoFilter="0"/>
  <autoFilter ref="A5:WWT45">
    <filterColumn colId="0" showButton="0"/>
    <filterColumn colId="10" showButton="0"/>
    <filterColumn colId="26" showButton="0"/>
    <filterColumn colId="27" showButton="0"/>
  </autoFilter>
  <mergeCells count="175">
    <mergeCell ref="A1:AM2"/>
    <mergeCell ref="AK3:AM3"/>
    <mergeCell ref="A18:A21"/>
    <mergeCell ref="K20:L20"/>
    <mergeCell ref="Z21:Z22"/>
    <mergeCell ref="A31:A32"/>
    <mergeCell ref="K41:L41"/>
    <mergeCell ref="B31:B32"/>
    <mergeCell ref="B33:B34"/>
    <mergeCell ref="B35:B36"/>
    <mergeCell ref="A35:A36"/>
    <mergeCell ref="A33:A34"/>
    <mergeCell ref="K27:L27"/>
    <mergeCell ref="K39:L39"/>
    <mergeCell ref="K40:L40"/>
    <mergeCell ref="AD4:AD5"/>
    <mergeCell ref="K17:L17"/>
    <mergeCell ref="K29:L29"/>
    <mergeCell ref="AE4:AF4"/>
    <mergeCell ref="K10:L10"/>
    <mergeCell ref="K15:L15"/>
    <mergeCell ref="AA40:AC40"/>
    <mergeCell ref="K28:L28"/>
    <mergeCell ref="K26:L26"/>
    <mergeCell ref="AE86:AH86"/>
    <mergeCell ref="O84:R84"/>
    <mergeCell ref="AE84:AH84"/>
    <mergeCell ref="O85:R85"/>
    <mergeCell ref="AE85:AH85"/>
    <mergeCell ref="M54:M55"/>
    <mergeCell ref="Q54:R55"/>
    <mergeCell ref="S54:S55"/>
    <mergeCell ref="W54:W55"/>
    <mergeCell ref="AC81:AL81"/>
    <mergeCell ref="O82:R82"/>
    <mergeCell ref="AC82:AD83"/>
    <mergeCell ref="AE82:AL82"/>
    <mergeCell ref="O83:R83"/>
    <mergeCell ref="AE83:AH83"/>
    <mergeCell ref="W56:W57"/>
    <mergeCell ref="O86:R86"/>
    <mergeCell ref="N65:S65"/>
    <mergeCell ref="Q58:R58"/>
    <mergeCell ref="Q59:R59"/>
    <mergeCell ref="N58:P58"/>
    <mergeCell ref="N59:P59"/>
    <mergeCell ref="Q56:R57"/>
    <mergeCell ref="S56:S57"/>
    <mergeCell ref="C60:D60"/>
    <mergeCell ref="H60:J60"/>
    <mergeCell ref="C57:D57"/>
    <mergeCell ref="H57:J57"/>
    <mergeCell ref="N54:P55"/>
    <mergeCell ref="N56:P57"/>
    <mergeCell ref="C54:D54"/>
    <mergeCell ref="I54:J54"/>
    <mergeCell ref="L54:L55"/>
    <mergeCell ref="D56:E56"/>
    <mergeCell ref="L56:L57"/>
    <mergeCell ref="M56:M57"/>
    <mergeCell ref="C58:D58"/>
    <mergeCell ref="H58:J58"/>
    <mergeCell ref="C59:D59"/>
    <mergeCell ref="H59:J59"/>
    <mergeCell ref="W52:W53"/>
    <mergeCell ref="Q50:R51"/>
    <mergeCell ref="S50:S51"/>
    <mergeCell ref="C52:D52"/>
    <mergeCell ref="I52:J52"/>
    <mergeCell ref="L52:L53"/>
    <mergeCell ref="C53:D53"/>
    <mergeCell ref="I53:J53"/>
    <mergeCell ref="N52:P53"/>
    <mergeCell ref="M52:M53"/>
    <mergeCell ref="Q52:R53"/>
    <mergeCell ref="C50:D50"/>
    <mergeCell ref="M50:M51"/>
    <mergeCell ref="C51:D51"/>
    <mergeCell ref="E42:E45"/>
    <mergeCell ref="F42:F45"/>
    <mergeCell ref="G42:G45"/>
    <mergeCell ref="H42:H45"/>
    <mergeCell ref="I42:I45"/>
    <mergeCell ref="J42:J45"/>
    <mergeCell ref="K42:L42"/>
    <mergeCell ref="A22:A23"/>
    <mergeCell ref="S52:S53"/>
    <mergeCell ref="K36:L36"/>
    <mergeCell ref="K37:L37"/>
    <mergeCell ref="K30:L30"/>
    <mergeCell ref="K31:L31"/>
    <mergeCell ref="K32:L32"/>
    <mergeCell ref="K33:L33"/>
    <mergeCell ref="K34:L34"/>
    <mergeCell ref="A24:A29"/>
    <mergeCell ref="B24:B29"/>
    <mergeCell ref="A42:A45"/>
    <mergeCell ref="B42:B45"/>
    <mergeCell ref="C48:F48"/>
    <mergeCell ref="C49:D49"/>
    <mergeCell ref="I49:J49"/>
    <mergeCell ref="L49:L51"/>
    <mergeCell ref="M49:R49"/>
    <mergeCell ref="L48:R48"/>
    <mergeCell ref="N50:P51"/>
    <mergeCell ref="AK4:AK5"/>
    <mergeCell ref="AL4:AL5"/>
    <mergeCell ref="AA6:AC6"/>
    <mergeCell ref="G3:G5"/>
    <mergeCell ref="J3:J5"/>
    <mergeCell ref="K6:L6"/>
    <mergeCell ref="W3:X4"/>
    <mergeCell ref="Z3:Z5"/>
    <mergeCell ref="AA3:AC5"/>
    <mergeCell ref="K3:S4"/>
    <mergeCell ref="K24:L24"/>
    <mergeCell ref="K9:L9"/>
    <mergeCell ref="K25:L25"/>
    <mergeCell ref="K18:L18"/>
    <mergeCell ref="K19:L19"/>
    <mergeCell ref="K21:L21"/>
    <mergeCell ref="K5:L5"/>
    <mergeCell ref="AD3:AJ3"/>
    <mergeCell ref="AJ4:AJ5"/>
    <mergeCell ref="K11:L11"/>
    <mergeCell ref="K7:L7"/>
    <mergeCell ref="B16:B17"/>
    <mergeCell ref="B18:B21"/>
    <mergeCell ref="A3:B5"/>
    <mergeCell ref="K22:L22"/>
    <mergeCell ref="K12:L12"/>
    <mergeCell ref="B22:B23"/>
    <mergeCell ref="K16:L16"/>
    <mergeCell ref="B8:B15"/>
    <mergeCell ref="A8:A15"/>
    <mergeCell ref="D3:D4"/>
    <mergeCell ref="E3:E5"/>
    <mergeCell ref="A16:A17"/>
    <mergeCell ref="F3:F4"/>
    <mergeCell ref="H3:I4"/>
    <mergeCell ref="K23:L23"/>
    <mergeCell ref="AM4:AM5"/>
    <mergeCell ref="AA42:AC45"/>
    <mergeCell ref="AJ42:AJ45"/>
    <mergeCell ref="K43:L43"/>
    <mergeCell ref="K44:L45"/>
    <mergeCell ref="M44:M45"/>
    <mergeCell ref="N42:N45"/>
    <mergeCell ref="O42:O45"/>
    <mergeCell ref="P42:P45"/>
    <mergeCell ref="Q42:Q45"/>
    <mergeCell ref="R42:R45"/>
    <mergeCell ref="S42:S45"/>
    <mergeCell ref="W42:W45"/>
    <mergeCell ref="X42:X45"/>
    <mergeCell ref="Z42:Z45"/>
    <mergeCell ref="AG4:AG5"/>
    <mergeCell ref="AH4:AI4"/>
    <mergeCell ref="K13:L13"/>
    <mergeCell ref="K14:L14"/>
    <mergeCell ref="AA7:AC7"/>
    <mergeCell ref="AL42:AL43"/>
    <mergeCell ref="AM42:AM43"/>
    <mergeCell ref="K8:L8"/>
    <mergeCell ref="K35:L35"/>
    <mergeCell ref="A37:A38"/>
    <mergeCell ref="AM37:AM38"/>
    <mergeCell ref="AL37:AL38"/>
    <mergeCell ref="AJ37:AJ38"/>
    <mergeCell ref="AI37:AI38"/>
    <mergeCell ref="AG37:AG38"/>
    <mergeCell ref="AF37:AF38"/>
    <mergeCell ref="AD37:AD38"/>
    <mergeCell ref="Z37:Z38"/>
    <mergeCell ref="E37:E38"/>
  </mergeCells>
  <conditionalFormatting sqref="H6:I6 W25:X27 H26:I27 H8:I9 W8:X10 H16:I17 W16:X17 H29:I36 W29:X36 W39:X41 H39:I41">
    <cfRule type="cellIs" dxfId="254" priority="414" operator="between">
      <formula>5</formula>
      <formula>9</formula>
    </cfRule>
    <cfRule type="cellIs" dxfId="253" priority="415" operator="equal">
      <formula>10</formula>
    </cfRule>
    <cfRule type="cellIs" dxfId="252" priority="416" operator="equal">
      <formula>20</formula>
    </cfRule>
    <cfRule type="cellIs" dxfId="251" priority="417" operator="greaterThanOrEqual">
      <formula>2</formula>
    </cfRule>
    <cfRule type="cellIs" dxfId="250" priority="418" operator="greaterThanOrEqual">
      <formula>1</formula>
    </cfRule>
  </conditionalFormatting>
  <conditionalFormatting sqref="J6 Z6 J25:J27 Z25:Z27 Z8:Z10 J8:J10 J16:J17 Z16:Z17 Z29:Z36 J29:J36 J39:J41 Z39:Z41">
    <cfRule type="containsText" dxfId="249" priority="410" operator="containsText" text="Extrema">
      <formula>NOT(ISERROR(SEARCH("Extrema",J6)))</formula>
    </cfRule>
    <cfRule type="containsText" dxfId="248" priority="411" operator="containsText" text="Alta">
      <formula>NOT(ISERROR(SEARCH("Alta",J6)))</formula>
    </cfRule>
    <cfRule type="containsText" dxfId="247" priority="412" operator="containsText" text="Moderada">
      <formula>NOT(ISERROR(SEARCH("Moderada",J6)))</formula>
    </cfRule>
    <cfRule type="containsText" dxfId="246" priority="413" operator="containsText" text="Baja">
      <formula>NOT(ISERROR(SEARCH("Baja",J6)))</formula>
    </cfRule>
  </conditionalFormatting>
  <conditionalFormatting sqref="I6 I26:I27 I8:I9 I16:I17 I29:I36 I39:I41">
    <cfRule type="cellIs" dxfId="245" priority="409" operator="between">
      <formula>5</formula>
      <formula>9</formula>
    </cfRule>
  </conditionalFormatting>
  <conditionalFormatting sqref="H6 H26:H27 H8:H9 H16:H17 H29:H36 H39:H41">
    <cfRule type="cellIs" dxfId="244" priority="407" operator="equal">
      <formula>4</formula>
    </cfRule>
    <cfRule type="cellIs" dxfId="243" priority="408" operator="equal">
      <formula>3</formula>
    </cfRule>
  </conditionalFormatting>
  <conditionalFormatting sqref="H6 H26:H27 H8:H9 H16:H17 H29:H36 H39:H41">
    <cfRule type="cellIs" dxfId="242" priority="391" operator="greaterThanOrEqual">
      <formula>5</formula>
    </cfRule>
  </conditionalFormatting>
  <conditionalFormatting sqref="W25:W27 W8:W10 W16:W17 W29:W36 W39:W41">
    <cfRule type="cellIs" dxfId="241" priority="373" operator="equal">
      <formula>3</formula>
    </cfRule>
    <cfRule type="cellIs" dxfId="240" priority="374" operator="greaterThanOrEqual">
      <formula>5</formula>
    </cfRule>
  </conditionalFormatting>
  <conditionalFormatting sqref="W25:W27 W8:W10 W16:W17 W29:W36 W39:W41">
    <cfRule type="cellIs" dxfId="239" priority="372" operator="equal">
      <formula>4</formula>
    </cfRule>
  </conditionalFormatting>
  <conditionalFormatting sqref="X6">
    <cfRule type="cellIs" dxfId="238" priority="383" operator="between">
      <formula>5</formula>
      <formula>9</formula>
    </cfRule>
    <cfRule type="cellIs" dxfId="237" priority="384" operator="equal">
      <formula>10</formula>
    </cfRule>
    <cfRule type="cellIs" dxfId="236" priority="385" operator="equal">
      <formula>20</formula>
    </cfRule>
    <cfRule type="cellIs" dxfId="235" priority="386" operator="greaterThanOrEqual">
      <formula>2</formula>
    </cfRule>
    <cfRule type="cellIs" dxfId="234" priority="387" operator="greaterThanOrEqual">
      <formula>1</formula>
    </cfRule>
  </conditionalFormatting>
  <conditionalFormatting sqref="W6">
    <cfRule type="cellIs" dxfId="233" priority="367" operator="between">
      <formula>5</formula>
      <formula>9</formula>
    </cfRule>
    <cfRule type="cellIs" dxfId="232" priority="368" operator="equal">
      <formula>10</formula>
    </cfRule>
    <cfRule type="cellIs" dxfId="231" priority="369" operator="equal">
      <formula>20</formula>
    </cfRule>
    <cfRule type="cellIs" dxfId="230" priority="370" operator="greaterThanOrEqual">
      <formula>2</formula>
    </cfRule>
    <cfRule type="cellIs" dxfId="229" priority="371" operator="greaterThanOrEqual">
      <formula>1</formula>
    </cfRule>
  </conditionalFormatting>
  <conditionalFormatting sqref="W6">
    <cfRule type="cellIs" dxfId="228" priority="365" operator="equal">
      <formula>3</formula>
    </cfRule>
    <cfRule type="cellIs" dxfId="227" priority="366" operator="greaterThanOrEqual">
      <formula>5</formula>
    </cfRule>
  </conditionalFormatting>
  <conditionalFormatting sqref="W6">
    <cfRule type="cellIs" dxfId="226" priority="364" operator="equal">
      <formula>4</formula>
    </cfRule>
  </conditionalFormatting>
  <conditionalFormatting sqref="W11:X11">
    <cfRule type="cellIs" dxfId="225" priority="359" operator="between">
      <formula>5</formula>
      <formula>9</formula>
    </cfRule>
    <cfRule type="cellIs" dxfId="224" priority="360" operator="equal">
      <formula>10</formula>
    </cfRule>
    <cfRule type="cellIs" dxfId="223" priority="361" operator="equal">
      <formula>20</formula>
    </cfRule>
    <cfRule type="cellIs" dxfId="222" priority="362" operator="greaterThanOrEqual">
      <formula>2</formula>
    </cfRule>
    <cfRule type="cellIs" dxfId="221" priority="363" operator="greaterThanOrEqual">
      <formula>1</formula>
    </cfRule>
  </conditionalFormatting>
  <conditionalFormatting sqref="Z11 J11">
    <cfRule type="containsText" dxfId="220" priority="355" operator="containsText" text="Extrema">
      <formula>NOT(ISERROR(SEARCH("Extrema",J11)))</formula>
    </cfRule>
    <cfRule type="containsText" dxfId="219" priority="356" operator="containsText" text="Alta">
      <formula>NOT(ISERROR(SEARCH("Alta",J11)))</formula>
    </cfRule>
    <cfRule type="containsText" dxfId="218" priority="357" operator="containsText" text="Moderada">
      <formula>NOT(ISERROR(SEARCH("Moderada",J11)))</formula>
    </cfRule>
    <cfRule type="containsText" dxfId="217" priority="358" operator="containsText" text="Baja">
      <formula>NOT(ISERROR(SEARCH("Baja",J11)))</formula>
    </cfRule>
  </conditionalFormatting>
  <conditionalFormatting sqref="W11">
    <cfRule type="cellIs" dxfId="216" priority="349" operator="equal">
      <formula>3</formula>
    </cfRule>
    <cfRule type="cellIs" dxfId="215" priority="350" operator="greaterThanOrEqual">
      <formula>5</formula>
    </cfRule>
  </conditionalFormatting>
  <conditionalFormatting sqref="W11">
    <cfRule type="cellIs" dxfId="214" priority="348" operator="equal">
      <formula>4</formula>
    </cfRule>
  </conditionalFormatting>
  <conditionalFormatting sqref="W28:X28 H28:I28">
    <cfRule type="cellIs" dxfId="213" priority="343" operator="between">
      <formula>5</formula>
      <formula>9</formula>
    </cfRule>
    <cfRule type="cellIs" dxfId="212" priority="344" operator="equal">
      <formula>10</formula>
    </cfRule>
    <cfRule type="cellIs" dxfId="211" priority="345" operator="equal">
      <formula>20</formula>
    </cfRule>
    <cfRule type="cellIs" dxfId="210" priority="346" operator="greaterThanOrEqual">
      <formula>2</formula>
    </cfRule>
    <cfRule type="cellIs" dxfId="209" priority="347" operator="greaterThanOrEqual">
      <formula>1</formula>
    </cfRule>
  </conditionalFormatting>
  <conditionalFormatting sqref="J28 Z28">
    <cfRule type="containsText" dxfId="208" priority="339" operator="containsText" text="Extrema">
      <formula>NOT(ISERROR(SEARCH("Extrema",J28)))</formula>
    </cfRule>
    <cfRule type="containsText" dxfId="207" priority="340" operator="containsText" text="Alta">
      <formula>NOT(ISERROR(SEARCH("Alta",J28)))</formula>
    </cfRule>
    <cfRule type="containsText" dxfId="206" priority="341" operator="containsText" text="Moderada">
      <formula>NOT(ISERROR(SEARCH("Moderada",J28)))</formula>
    </cfRule>
    <cfRule type="containsText" dxfId="205" priority="342" operator="containsText" text="Baja">
      <formula>NOT(ISERROR(SEARCH("Baja",J28)))</formula>
    </cfRule>
  </conditionalFormatting>
  <conditionalFormatting sqref="I28">
    <cfRule type="cellIs" dxfId="204" priority="338" operator="between">
      <formula>5</formula>
      <formula>9</formula>
    </cfRule>
  </conditionalFormatting>
  <conditionalFormatting sqref="H28">
    <cfRule type="cellIs" dxfId="203" priority="336" operator="equal">
      <formula>4</formula>
    </cfRule>
    <cfRule type="cellIs" dxfId="202" priority="337" operator="equal">
      <formula>3</formula>
    </cfRule>
  </conditionalFormatting>
  <conditionalFormatting sqref="H28">
    <cfRule type="cellIs" dxfId="201" priority="335" operator="greaterThanOrEqual">
      <formula>5</formula>
    </cfRule>
  </conditionalFormatting>
  <conditionalFormatting sqref="W28">
    <cfRule type="cellIs" dxfId="200" priority="333" operator="equal">
      <formula>3</formula>
    </cfRule>
    <cfRule type="cellIs" dxfId="199" priority="334" operator="greaterThanOrEqual">
      <formula>5</formula>
    </cfRule>
  </conditionalFormatting>
  <conditionalFormatting sqref="W28">
    <cfRule type="cellIs" dxfId="198" priority="332" operator="equal">
      <formula>4</formula>
    </cfRule>
  </conditionalFormatting>
  <conditionalFormatting sqref="H13:I14 W13:X14">
    <cfRule type="cellIs" dxfId="197" priority="327" operator="between">
      <formula>5</formula>
      <formula>9</formula>
    </cfRule>
    <cfRule type="cellIs" dxfId="196" priority="328" operator="equal">
      <formula>10</formula>
    </cfRule>
    <cfRule type="cellIs" dxfId="195" priority="329" operator="equal">
      <formula>20</formula>
    </cfRule>
    <cfRule type="cellIs" dxfId="194" priority="330" operator="greaterThanOrEqual">
      <formula>2</formula>
    </cfRule>
    <cfRule type="cellIs" dxfId="193" priority="331" operator="greaterThanOrEqual">
      <formula>1</formula>
    </cfRule>
  </conditionalFormatting>
  <conditionalFormatting sqref="J13:J15 Z13:Z14">
    <cfRule type="containsText" dxfId="192" priority="323" operator="containsText" text="Extrema">
      <formula>NOT(ISERROR(SEARCH("Extrema",J13)))</formula>
    </cfRule>
    <cfRule type="containsText" dxfId="191" priority="324" operator="containsText" text="Alta">
      <formula>NOT(ISERROR(SEARCH("Alta",J13)))</formula>
    </cfRule>
    <cfRule type="containsText" dxfId="190" priority="325" operator="containsText" text="Moderada">
      <formula>NOT(ISERROR(SEARCH("Moderada",J13)))</formula>
    </cfRule>
    <cfRule type="containsText" dxfId="189" priority="326" operator="containsText" text="Baja">
      <formula>NOT(ISERROR(SEARCH("Baja",J13)))</formula>
    </cfRule>
  </conditionalFormatting>
  <conditionalFormatting sqref="I13:I14">
    <cfRule type="cellIs" dxfId="188" priority="322" operator="between">
      <formula>5</formula>
      <formula>9</formula>
    </cfRule>
  </conditionalFormatting>
  <conditionalFormatting sqref="H13:H14">
    <cfRule type="cellIs" dxfId="187" priority="320" operator="equal">
      <formula>4</formula>
    </cfRule>
    <cfRule type="cellIs" dxfId="186" priority="321" operator="equal">
      <formula>3</formula>
    </cfRule>
  </conditionalFormatting>
  <conditionalFormatting sqref="H13:H14">
    <cfRule type="cellIs" dxfId="185" priority="319" operator="greaterThanOrEqual">
      <formula>5</formula>
    </cfRule>
  </conditionalFormatting>
  <conditionalFormatting sqref="W13:W14">
    <cfRule type="cellIs" dxfId="184" priority="317" operator="equal">
      <formula>3</formula>
    </cfRule>
    <cfRule type="cellIs" dxfId="183" priority="318" operator="greaterThanOrEqual">
      <formula>5</formula>
    </cfRule>
  </conditionalFormatting>
  <conditionalFormatting sqref="W13:W14">
    <cfRule type="cellIs" dxfId="182" priority="316" operator="equal">
      <formula>4</formula>
    </cfRule>
  </conditionalFormatting>
  <conditionalFormatting sqref="W12:X12 H12:I12">
    <cfRule type="cellIs" dxfId="181" priority="295" operator="between">
      <formula>5</formula>
      <formula>9</formula>
    </cfRule>
    <cfRule type="cellIs" dxfId="180" priority="296" operator="equal">
      <formula>10</formula>
    </cfRule>
    <cfRule type="cellIs" dxfId="179" priority="297" operator="equal">
      <formula>20</formula>
    </cfRule>
    <cfRule type="cellIs" dxfId="178" priority="298" operator="greaterThanOrEqual">
      <formula>2</formula>
    </cfRule>
    <cfRule type="cellIs" dxfId="177" priority="299" operator="greaterThanOrEqual">
      <formula>1</formula>
    </cfRule>
  </conditionalFormatting>
  <conditionalFormatting sqref="Z12 J12">
    <cfRule type="containsText" dxfId="176" priority="291" operator="containsText" text="Extrema">
      <formula>NOT(ISERROR(SEARCH("Extrema",J12)))</formula>
    </cfRule>
    <cfRule type="containsText" dxfId="175" priority="292" operator="containsText" text="Alta">
      <formula>NOT(ISERROR(SEARCH("Alta",J12)))</formula>
    </cfRule>
    <cfRule type="containsText" dxfId="174" priority="293" operator="containsText" text="Moderada">
      <formula>NOT(ISERROR(SEARCH("Moderada",J12)))</formula>
    </cfRule>
    <cfRule type="containsText" dxfId="173" priority="294" operator="containsText" text="Baja">
      <formula>NOT(ISERROR(SEARCH("Baja",J12)))</formula>
    </cfRule>
  </conditionalFormatting>
  <conditionalFormatting sqref="I12">
    <cfRule type="cellIs" dxfId="172" priority="290" operator="between">
      <formula>5</formula>
      <formula>9</formula>
    </cfRule>
  </conditionalFormatting>
  <conditionalFormatting sqref="H12">
    <cfRule type="cellIs" dxfId="171" priority="288" operator="equal">
      <formula>4</formula>
    </cfRule>
    <cfRule type="cellIs" dxfId="170" priority="289" operator="equal">
      <formula>3</formula>
    </cfRule>
  </conditionalFormatting>
  <conditionalFormatting sqref="H12">
    <cfRule type="cellIs" dxfId="169" priority="287" operator="greaterThanOrEqual">
      <formula>5</formula>
    </cfRule>
  </conditionalFormatting>
  <conditionalFormatting sqref="W12">
    <cfRule type="cellIs" dxfId="168" priority="285" operator="equal">
      <formula>3</formula>
    </cfRule>
    <cfRule type="cellIs" dxfId="167" priority="286" operator="greaterThanOrEqual">
      <formula>5</formula>
    </cfRule>
  </conditionalFormatting>
  <conditionalFormatting sqref="W12">
    <cfRule type="cellIs" dxfId="166" priority="284" operator="equal">
      <formula>4</formula>
    </cfRule>
  </conditionalFormatting>
  <conditionalFormatting sqref="H23:I23 W23:X23">
    <cfRule type="cellIs" dxfId="165" priority="243" operator="between">
      <formula>5</formula>
      <formula>9</formula>
    </cfRule>
    <cfRule type="cellIs" dxfId="164" priority="244" operator="equal">
      <formula>10</formula>
    </cfRule>
    <cfRule type="cellIs" dxfId="163" priority="245" operator="equal">
      <formula>20</formula>
    </cfRule>
    <cfRule type="cellIs" dxfId="162" priority="246" operator="greaterThanOrEqual">
      <formula>2</formula>
    </cfRule>
    <cfRule type="cellIs" dxfId="161" priority="247" operator="greaterThanOrEqual">
      <formula>1</formula>
    </cfRule>
  </conditionalFormatting>
  <conditionalFormatting sqref="Z23 J23">
    <cfRule type="containsText" dxfId="160" priority="239" operator="containsText" text="Extrema">
      <formula>NOT(ISERROR(SEARCH("Extrema",J23)))</formula>
    </cfRule>
    <cfRule type="containsText" dxfId="159" priority="240" operator="containsText" text="Alta">
      <formula>NOT(ISERROR(SEARCH("Alta",J23)))</formula>
    </cfRule>
    <cfRule type="containsText" dxfId="158" priority="241" operator="containsText" text="Moderada">
      <formula>NOT(ISERROR(SEARCH("Moderada",J23)))</formula>
    </cfRule>
    <cfRule type="containsText" dxfId="157" priority="242" operator="containsText" text="Baja">
      <formula>NOT(ISERROR(SEARCH("Baja",J23)))</formula>
    </cfRule>
  </conditionalFormatting>
  <conditionalFormatting sqref="I23">
    <cfRule type="cellIs" dxfId="156" priority="238" operator="between">
      <formula>5</formula>
      <formula>9</formula>
    </cfRule>
  </conditionalFormatting>
  <conditionalFormatting sqref="H23">
    <cfRule type="cellIs" dxfId="155" priority="236" operator="equal">
      <formula>4</formula>
    </cfRule>
    <cfRule type="cellIs" dxfId="154" priority="237" operator="equal">
      <formula>3</formula>
    </cfRule>
  </conditionalFormatting>
  <conditionalFormatting sqref="H23">
    <cfRule type="cellIs" dxfId="153" priority="235" operator="greaterThanOrEqual">
      <formula>5</formula>
    </cfRule>
  </conditionalFormatting>
  <conditionalFormatting sqref="W23">
    <cfRule type="cellIs" dxfId="152" priority="233" operator="equal">
      <formula>3</formula>
    </cfRule>
    <cfRule type="cellIs" dxfId="151" priority="234" operator="greaterThanOrEqual">
      <formula>5</formula>
    </cfRule>
  </conditionalFormatting>
  <conditionalFormatting sqref="W23">
    <cfRule type="cellIs" dxfId="150" priority="232" operator="equal">
      <formula>4</formula>
    </cfRule>
  </conditionalFormatting>
  <conditionalFormatting sqref="H24:I24 W24:X24">
    <cfRule type="cellIs" dxfId="149" priority="227" operator="between">
      <formula>5</formula>
      <formula>9</formula>
    </cfRule>
    <cfRule type="cellIs" dxfId="148" priority="228" operator="equal">
      <formula>10</formula>
    </cfRule>
    <cfRule type="cellIs" dxfId="147" priority="229" operator="equal">
      <formula>20</formula>
    </cfRule>
    <cfRule type="cellIs" dxfId="146" priority="230" operator="greaterThanOrEqual">
      <formula>2</formula>
    </cfRule>
    <cfRule type="cellIs" dxfId="145" priority="231" operator="greaterThanOrEqual">
      <formula>1</formula>
    </cfRule>
  </conditionalFormatting>
  <conditionalFormatting sqref="Z24 J24">
    <cfRule type="containsText" dxfId="144" priority="223" operator="containsText" text="Extrema">
      <formula>NOT(ISERROR(SEARCH("Extrema",J24)))</formula>
    </cfRule>
    <cfRule type="containsText" dxfId="143" priority="224" operator="containsText" text="Alta">
      <formula>NOT(ISERROR(SEARCH("Alta",J24)))</formula>
    </cfRule>
    <cfRule type="containsText" dxfId="142" priority="225" operator="containsText" text="Moderada">
      <formula>NOT(ISERROR(SEARCH("Moderada",J24)))</formula>
    </cfRule>
    <cfRule type="containsText" dxfId="141" priority="226" operator="containsText" text="Baja">
      <formula>NOT(ISERROR(SEARCH("Baja",J24)))</formula>
    </cfRule>
  </conditionalFormatting>
  <conditionalFormatting sqref="I24">
    <cfRule type="cellIs" dxfId="140" priority="222" operator="between">
      <formula>5</formula>
      <formula>9</formula>
    </cfRule>
  </conditionalFormatting>
  <conditionalFormatting sqref="H24">
    <cfRule type="cellIs" dxfId="139" priority="220" operator="equal">
      <formula>4</formula>
    </cfRule>
    <cfRule type="cellIs" dxfId="138" priority="221" operator="equal">
      <formula>3</formula>
    </cfRule>
  </conditionalFormatting>
  <conditionalFormatting sqref="H24">
    <cfRule type="cellIs" dxfId="137" priority="219" operator="greaterThanOrEqual">
      <formula>5</formula>
    </cfRule>
  </conditionalFormatting>
  <conditionalFormatting sqref="W24">
    <cfRule type="cellIs" dxfId="136" priority="217" operator="equal">
      <formula>3</formula>
    </cfRule>
    <cfRule type="cellIs" dxfId="135" priority="218" operator="greaterThanOrEqual">
      <formula>5</formula>
    </cfRule>
  </conditionalFormatting>
  <conditionalFormatting sqref="W24">
    <cfRule type="cellIs" dxfId="134" priority="216" operator="equal">
      <formula>4</formula>
    </cfRule>
  </conditionalFormatting>
  <conditionalFormatting sqref="W7:X7 H7:I7">
    <cfRule type="cellIs" dxfId="133" priority="211" operator="between">
      <formula>5</formula>
      <formula>9</formula>
    </cfRule>
    <cfRule type="cellIs" dxfId="132" priority="212" operator="equal">
      <formula>10</formula>
    </cfRule>
    <cfRule type="cellIs" dxfId="131" priority="213" operator="equal">
      <formula>20</formula>
    </cfRule>
    <cfRule type="cellIs" dxfId="130" priority="214" operator="greaterThanOrEqual">
      <formula>2</formula>
    </cfRule>
    <cfRule type="cellIs" dxfId="129" priority="215" operator="greaterThanOrEqual">
      <formula>1</formula>
    </cfRule>
  </conditionalFormatting>
  <conditionalFormatting sqref="Z7 J7">
    <cfRule type="containsText" dxfId="128" priority="207" operator="containsText" text="Extrema">
      <formula>NOT(ISERROR(SEARCH("Extrema",J7)))</formula>
    </cfRule>
    <cfRule type="containsText" dxfId="127" priority="208" operator="containsText" text="Alta">
      <formula>NOT(ISERROR(SEARCH("Alta",J7)))</formula>
    </cfRule>
    <cfRule type="containsText" dxfId="126" priority="209" operator="containsText" text="Moderada">
      <formula>NOT(ISERROR(SEARCH("Moderada",J7)))</formula>
    </cfRule>
    <cfRule type="containsText" dxfId="125" priority="210" operator="containsText" text="Baja">
      <formula>NOT(ISERROR(SEARCH("Baja",J7)))</formula>
    </cfRule>
  </conditionalFormatting>
  <conditionalFormatting sqref="I7">
    <cfRule type="cellIs" dxfId="124" priority="206" operator="between">
      <formula>5</formula>
      <formula>9</formula>
    </cfRule>
  </conditionalFormatting>
  <conditionalFormatting sqref="H7">
    <cfRule type="cellIs" dxfId="123" priority="204" operator="equal">
      <formula>4</formula>
    </cfRule>
    <cfRule type="cellIs" dxfId="122" priority="205" operator="equal">
      <formula>3</formula>
    </cfRule>
  </conditionalFormatting>
  <conditionalFormatting sqref="H7">
    <cfRule type="cellIs" dxfId="121" priority="203" operator="greaterThanOrEqual">
      <formula>5</formula>
    </cfRule>
  </conditionalFormatting>
  <conditionalFormatting sqref="W7">
    <cfRule type="cellIs" dxfId="120" priority="201" operator="equal">
      <formula>3</formula>
    </cfRule>
    <cfRule type="cellIs" dxfId="119" priority="202" operator="greaterThanOrEqual">
      <formula>5</formula>
    </cfRule>
  </conditionalFormatting>
  <conditionalFormatting sqref="W7">
    <cfRule type="cellIs" dxfId="118" priority="200" operator="equal">
      <formula>4</formula>
    </cfRule>
  </conditionalFormatting>
  <conditionalFormatting sqref="H10:I11">
    <cfRule type="cellIs" dxfId="117" priority="195" operator="between">
      <formula>5</formula>
      <formula>9</formula>
    </cfRule>
    <cfRule type="cellIs" dxfId="116" priority="196" operator="equal">
      <formula>10</formula>
    </cfRule>
    <cfRule type="cellIs" dxfId="115" priority="197" operator="equal">
      <formula>20</formula>
    </cfRule>
    <cfRule type="cellIs" dxfId="114" priority="198" operator="greaterThanOrEqual">
      <formula>2</formula>
    </cfRule>
    <cfRule type="cellIs" dxfId="113" priority="199" operator="greaterThanOrEqual">
      <formula>1</formula>
    </cfRule>
  </conditionalFormatting>
  <conditionalFormatting sqref="I10:I11">
    <cfRule type="cellIs" dxfId="112" priority="194" operator="between">
      <formula>5</formula>
      <formula>9</formula>
    </cfRule>
  </conditionalFormatting>
  <conditionalFormatting sqref="H10:H11">
    <cfRule type="cellIs" dxfId="111" priority="192" operator="equal">
      <formula>4</formula>
    </cfRule>
    <cfRule type="cellIs" dxfId="110" priority="193" operator="equal">
      <formula>3</formula>
    </cfRule>
  </conditionalFormatting>
  <conditionalFormatting sqref="H10:H11">
    <cfRule type="cellIs" dxfId="109" priority="191" operator="greaterThanOrEqual">
      <formula>5</formula>
    </cfRule>
  </conditionalFormatting>
  <conditionalFormatting sqref="H25:I25">
    <cfRule type="cellIs" dxfId="108" priority="186" operator="between">
      <formula>5</formula>
      <formula>9</formula>
    </cfRule>
    <cfRule type="cellIs" dxfId="107" priority="187" operator="equal">
      <formula>10</formula>
    </cfRule>
    <cfRule type="cellIs" dxfId="106" priority="188" operator="equal">
      <formula>20</formula>
    </cfRule>
    <cfRule type="cellIs" dxfId="105" priority="189" operator="greaterThanOrEqual">
      <formula>2</formula>
    </cfRule>
    <cfRule type="cellIs" dxfId="104" priority="190" operator="greaterThanOrEqual">
      <formula>1</formula>
    </cfRule>
  </conditionalFormatting>
  <conditionalFormatting sqref="I25">
    <cfRule type="cellIs" dxfId="103" priority="185" operator="between">
      <formula>5</formula>
      <formula>9</formula>
    </cfRule>
  </conditionalFormatting>
  <conditionalFormatting sqref="H25">
    <cfRule type="cellIs" dxfId="102" priority="183" operator="equal">
      <formula>4</formula>
    </cfRule>
    <cfRule type="cellIs" dxfId="101" priority="184" operator="equal">
      <formula>3</formula>
    </cfRule>
  </conditionalFormatting>
  <conditionalFormatting sqref="H25">
    <cfRule type="cellIs" dxfId="100" priority="182" operator="greaterThanOrEqual">
      <formula>5</formula>
    </cfRule>
  </conditionalFormatting>
  <conditionalFormatting sqref="W18:X20 H18:I20 H21 W21">
    <cfRule type="cellIs" dxfId="99" priority="123" operator="between">
      <formula>5</formula>
      <formula>9</formula>
    </cfRule>
    <cfRule type="cellIs" dxfId="98" priority="124" operator="equal">
      <formula>10</formula>
    </cfRule>
    <cfRule type="cellIs" dxfId="97" priority="125" operator="equal">
      <formula>20</formula>
    </cfRule>
    <cfRule type="cellIs" dxfId="96" priority="126" operator="greaterThanOrEqual">
      <formula>2</formula>
    </cfRule>
    <cfRule type="cellIs" dxfId="95" priority="127" operator="greaterThanOrEqual">
      <formula>1</formula>
    </cfRule>
  </conditionalFormatting>
  <conditionalFormatting sqref="Z18:Z20 J18:J20">
    <cfRule type="containsText" dxfId="94" priority="119" operator="containsText" text="Extrema">
      <formula>NOT(ISERROR(SEARCH("Extrema",J18)))</formula>
    </cfRule>
    <cfRule type="containsText" dxfId="93" priority="120" operator="containsText" text="Alta">
      <formula>NOT(ISERROR(SEARCH("Alta",J18)))</formula>
    </cfRule>
    <cfRule type="containsText" dxfId="92" priority="121" operator="containsText" text="Moderada">
      <formula>NOT(ISERROR(SEARCH("Moderada",J18)))</formula>
    </cfRule>
    <cfRule type="containsText" dxfId="91" priority="122" operator="containsText" text="Baja">
      <formula>NOT(ISERROR(SEARCH("Baja",J18)))</formula>
    </cfRule>
  </conditionalFormatting>
  <conditionalFormatting sqref="I18:I20">
    <cfRule type="cellIs" dxfId="90" priority="118" operator="between">
      <formula>5</formula>
      <formula>9</formula>
    </cfRule>
  </conditionalFormatting>
  <conditionalFormatting sqref="H18:H21">
    <cfRule type="cellIs" dxfId="89" priority="116" operator="equal">
      <formula>4</formula>
    </cfRule>
    <cfRule type="cellIs" dxfId="88" priority="117" operator="equal">
      <formula>3</formula>
    </cfRule>
  </conditionalFormatting>
  <conditionalFormatting sqref="H18:H21">
    <cfRule type="cellIs" dxfId="87" priority="115" operator="greaterThanOrEqual">
      <formula>5</formula>
    </cfRule>
  </conditionalFormatting>
  <conditionalFormatting sqref="W18:W21">
    <cfRule type="cellIs" dxfId="86" priority="113" operator="equal">
      <formula>3</formula>
    </cfRule>
    <cfRule type="cellIs" dxfId="85" priority="114" operator="greaterThanOrEqual">
      <formula>5</formula>
    </cfRule>
  </conditionalFormatting>
  <conditionalFormatting sqref="W18:W21">
    <cfRule type="cellIs" dxfId="84" priority="112" operator="equal">
      <formula>4</formula>
    </cfRule>
  </conditionalFormatting>
  <conditionalFormatting sqref="H22:I22 W22:X22">
    <cfRule type="cellIs" dxfId="83" priority="107" operator="between">
      <formula>5</formula>
      <formula>9</formula>
    </cfRule>
    <cfRule type="cellIs" dxfId="82" priority="108" operator="equal">
      <formula>10</formula>
    </cfRule>
    <cfRule type="cellIs" dxfId="81" priority="109" operator="equal">
      <formula>20</formula>
    </cfRule>
    <cfRule type="cellIs" dxfId="80" priority="110" operator="greaterThanOrEqual">
      <formula>2</formula>
    </cfRule>
    <cfRule type="cellIs" dxfId="79" priority="111" operator="greaterThanOrEqual">
      <formula>1</formula>
    </cfRule>
  </conditionalFormatting>
  <conditionalFormatting sqref="J22">
    <cfRule type="containsText" dxfId="78" priority="103" operator="containsText" text="Extrema">
      <formula>NOT(ISERROR(SEARCH("Extrema",J22)))</formula>
    </cfRule>
    <cfRule type="containsText" dxfId="77" priority="104" operator="containsText" text="Alta">
      <formula>NOT(ISERROR(SEARCH("Alta",J22)))</formula>
    </cfRule>
    <cfRule type="containsText" dxfId="76" priority="105" operator="containsText" text="Moderada">
      <formula>NOT(ISERROR(SEARCH("Moderada",J22)))</formula>
    </cfRule>
    <cfRule type="containsText" dxfId="75" priority="106" operator="containsText" text="Baja">
      <formula>NOT(ISERROR(SEARCH("Baja",J22)))</formula>
    </cfRule>
  </conditionalFormatting>
  <conditionalFormatting sqref="I22">
    <cfRule type="cellIs" dxfId="74" priority="102" operator="between">
      <formula>5</formula>
      <formula>9</formula>
    </cfRule>
  </conditionalFormatting>
  <conditionalFormatting sqref="H22">
    <cfRule type="cellIs" dxfId="73" priority="100" operator="equal">
      <formula>4</formula>
    </cfRule>
    <cfRule type="cellIs" dxfId="72" priority="101" operator="equal">
      <formula>3</formula>
    </cfRule>
  </conditionalFormatting>
  <conditionalFormatting sqref="H22">
    <cfRule type="cellIs" dxfId="71" priority="99" operator="greaterThanOrEqual">
      <formula>5</formula>
    </cfRule>
  </conditionalFormatting>
  <conditionalFormatting sqref="W22">
    <cfRule type="cellIs" dxfId="70" priority="97" operator="equal">
      <formula>3</formula>
    </cfRule>
    <cfRule type="cellIs" dxfId="69" priority="98" operator="greaterThanOrEqual">
      <formula>5</formula>
    </cfRule>
  </conditionalFormatting>
  <conditionalFormatting sqref="W22">
    <cfRule type="cellIs" dxfId="68" priority="96" operator="equal">
      <formula>4</formula>
    </cfRule>
  </conditionalFormatting>
  <conditionalFormatting sqref="I21">
    <cfRule type="cellIs" dxfId="67" priority="91" operator="between">
      <formula>5</formula>
      <formula>9</formula>
    </cfRule>
    <cfRule type="cellIs" dxfId="66" priority="92" operator="equal">
      <formula>10</formula>
    </cfRule>
    <cfRule type="cellIs" dxfId="65" priority="93" operator="equal">
      <formula>20</formula>
    </cfRule>
    <cfRule type="cellIs" dxfId="64" priority="94" operator="greaterThanOrEqual">
      <formula>2</formula>
    </cfRule>
    <cfRule type="cellIs" dxfId="63" priority="95" operator="greaterThanOrEqual">
      <formula>1</formula>
    </cfRule>
  </conditionalFormatting>
  <conditionalFormatting sqref="I21">
    <cfRule type="cellIs" dxfId="62" priority="90" operator="between">
      <formula>5</formula>
      <formula>9</formula>
    </cfRule>
  </conditionalFormatting>
  <conditionalFormatting sqref="X21">
    <cfRule type="cellIs" dxfId="61" priority="85" operator="between">
      <formula>5</formula>
      <formula>9</formula>
    </cfRule>
    <cfRule type="cellIs" dxfId="60" priority="86" operator="equal">
      <formula>10</formula>
    </cfRule>
    <cfRule type="cellIs" dxfId="59" priority="87" operator="equal">
      <formula>20</formula>
    </cfRule>
    <cfRule type="cellIs" dxfId="58" priority="88" operator="greaterThanOrEqual">
      <formula>2</formula>
    </cfRule>
    <cfRule type="cellIs" dxfId="57" priority="89" operator="greaterThanOrEqual">
      <formula>1</formula>
    </cfRule>
  </conditionalFormatting>
  <conditionalFormatting sqref="H15:I15">
    <cfRule type="cellIs" dxfId="56" priority="80" operator="between">
      <formula>5</formula>
      <formula>9</formula>
    </cfRule>
    <cfRule type="cellIs" dxfId="55" priority="81" operator="equal">
      <formula>10</formula>
    </cfRule>
    <cfRule type="cellIs" dxfId="54" priority="82" operator="equal">
      <formula>20</formula>
    </cfRule>
    <cfRule type="cellIs" dxfId="53" priority="83" operator="greaterThanOrEqual">
      <formula>2</formula>
    </cfRule>
    <cfRule type="cellIs" dxfId="52" priority="84" operator="greaterThanOrEqual">
      <formula>1</formula>
    </cfRule>
  </conditionalFormatting>
  <conditionalFormatting sqref="I15">
    <cfRule type="cellIs" dxfId="51" priority="75" operator="between">
      <formula>5</formula>
      <formula>9</formula>
    </cfRule>
  </conditionalFormatting>
  <conditionalFormatting sqref="H15">
    <cfRule type="cellIs" dxfId="50" priority="73" operator="equal">
      <formula>4</formula>
    </cfRule>
    <cfRule type="cellIs" dxfId="49" priority="74" operator="equal">
      <formula>3</formula>
    </cfRule>
  </conditionalFormatting>
  <conditionalFormatting sqref="H15">
    <cfRule type="cellIs" dxfId="48" priority="72" operator="greaterThanOrEqual">
      <formula>5</formula>
    </cfRule>
  </conditionalFormatting>
  <conditionalFormatting sqref="W15:X15">
    <cfRule type="cellIs" dxfId="47" priority="64" operator="between">
      <formula>5</formula>
      <formula>9</formula>
    </cfRule>
    <cfRule type="cellIs" dxfId="46" priority="65" operator="equal">
      <formula>10</formula>
    </cfRule>
    <cfRule type="cellIs" dxfId="45" priority="66" operator="equal">
      <formula>20</formula>
    </cfRule>
    <cfRule type="cellIs" dxfId="44" priority="67" operator="greaterThanOrEqual">
      <formula>2</formula>
    </cfRule>
    <cfRule type="cellIs" dxfId="43" priority="68" operator="greaterThanOrEqual">
      <formula>1</formula>
    </cfRule>
  </conditionalFormatting>
  <conditionalFormatting sqref="Z15">
    <cfRule type="containsText" dxfId="42" priority="60" operator="containsText" text="Extrema">
      <formula>NOT(ISERROR(SEARCH("Extrema",Z15)))</formula>
    </cfRule>
    <cfRule type="containsText" dxfId="41" priority="61" operator="containsText" text="Alta">
      <formula>NOT(ISERROR(SEARCH("Alta",Z15)))</formula>
    </cfRule>
    <cfRule type="containsText" dxfId="40" priority="62" operator="containsText" text="Moderada">
      <formula>NOT(ISERROR(SEARCH("Moderada",Z15)))</formula>
    </cfRule>
    <cfRule type="containsText" dxfId="39" priority="63" operator="containsText" text="Baja">
      <formula>NOT(ISERROR(SEARCH("Baja",Z15)))</formula>
    </cfRule>
  </conditionalFormatting>
  <conditionalFormatting sqref="W15">
    <cfRule type="cellIs" dxfId="38" priority="58" operator="equal">
      <formula>3</formula>
    </cfRule>
    <cfRule type="cellIs" dxfId="37" priority="59" operator="greaterThanOrEqual">
      <formula>5</formula>
    </cfRule>
  </conditionalFormatting>
  <conditionalFormatting sqref="W15">
    <cfRule type="cellIs" dxfId="36" priority="57" operator="equal">
      <formula>4</formula>
    </cfRule>
  </conditionalFormatting>
  <conditionalFormatting sqref="H37:I38 W37:X38">
    <cfRule type="cellIs" dxfId="35" priority="32" operator="between">
      <formula>5</formula>
      <formula>9</formula>
    </cfRule>
    <cfRule type="cellIs" dxfId="34" priority="33" operator="equal">
      <formula>10</formula>
    </cfRule>
    <cfRule type="cellIs" dxfId="33" priority="34" operator="equal">
      <formula>20</formula>
    </cfRule>
    <cfRule type="cellIs" dxfId="32" priority="35" operator="greaterThanOrEqual">
      <formula>2</formula>
    </cfRule>
    <cfRule type="cellIs" dxfId="31" priority="36" operator="greaterThanOrEqual">
      <formula>1</formula>
    </cfRule>
  </conditionalFormatting>
  <conditionalFormatting sqref="Z37 J37:J38">
    <cfRule type="containsText" dxfId="30" priority="28" operator="containsText" text="Extrema">
      <formula>NOT(ISERROR(SEARCH("Extrema",J37)))</formula>
    </cfRule>
    <cfRule type="containsText" dxfId="29" priority="29" operator="containsText" text="Alta">
      <formula>NOT(ISERROR(SEARCH("Alta",J37)))</formula>
    </cfRule>
    <cfRule type="containsText" dxfId="28" priority="30" operator="containsText" text="Moderada">
      <formula>NOT(ISERROR(SEARCH("Moderada",J37)))</formula>
    </cfRule>
    <cfRule type="containsText" dxfId="27" priority="31" operator="containsText" text="Baja">
      <formula>NOT(ISERROR(SEARCH("Baja",J37)))</formula>
    </cfRule>
  </conditionalFormatting>
  <conditionalFormatting sqref="I37:I38">
    <cfRule type="cellIs" dxfId="26" priority="27" operator="between">
      <formula>5</formula>
      <formula>9</formula>
    </cfRule>
  </conditionalFormatting>
  <conditionalFormatting sqref="H37:H38">
    <cfRule type="cellIs" dxfId="25" priority="25" operator="equal">
      <formula>4</formula>
    </cfRule>
    <cfRule type="cellIs" dxfId="24" priority="26" operator="equal">
      <formula>3</formula>
    </cfRule>
  </conditionalFormatting>
  <conditionalFormatting sqref="H37:H38">
    <cfRule type="cellIs" dxfId="23" priority="24" operator="greaterThanOrEqual">
      <formula>5</formula>
    </cfRule>
  </conditionalFormatting>
  <conditionalFormatting sqref="W37:W38">
    <cfRule type="cellIs" dxfId="22" priority="22" operator="equal">
      <formula>3</formula>
    </cfRule>
    <cfRule type="cellIs" dxfId="21" priority="23" operator="greaterThanOrEqual">
      <formula>5</formula>
    </cfRule>
  </conditionalFormatting>
  <conditionalFormatting sqref="W37:W38">
    <cfRule type="cellIs" dxfId="20" priority="21" operator="equal">
      <formula>4</formula>
    </cfRule>
  </conditionalFormatting>
  <conditionalFormatting sqref="J42">
    <cfRule type="containsText" dxfId="19" priority="17" operator="containsText" text="Extrema">
      <formula>NOT(ISERROR(SEARCH("Extrema",J42)))</formula>
    </cfRule>
    <cfRule type="containsText" dxfId="18" priority="18" operator="containsText" text="Alta">
      <formula>NOT(ISERROR(SEARCH("Alta",J42)))</formula>
    </cfRule>
    <cfRule type="containsText" dxfId="17" priority="19" operator="containsText" text="Moderada">
      <formula>NOT(ISERROR(SEARCH("Moderada",J42)))</formula>
    </cfRule>
    <cfRule type="containsText" dxfId="16" priority="20" operator="containsText" text="Baja">
      <formula>NOT(ISERROR(SEARCH("Baja",J42)))</formula>
    </cfRule>
  </conditionalFormatting>
  <conditionalFormatting sqref="H42:I42 W42:X42">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42">
    <cfRule type="containsText" dxfId="10" priority="8" operator="containsText" text="Extrema">
      <formula>NOT(ISERROR(SEARCH("Extrema",Z42)))</formula>
    </cfRule>
    <cfRule type="containsText" dxfId="9" priority="9" operator="containsText" text="Alta">
      <formula>NOT(ISERROR(SEARCH("Alta",Z42)))</formula>
    </cfRule>
    <cfRule type="containsText" dxfId="8" priority="10" operator="containsText" text="Moderada">
      <formula>NOT(ISERROR(SEARCH("Moderada",Z42)))</formula>
    </cfRule>
    <cfRule type="containsText" dxfId="7" priority="11" operator="containsText" text="Baja">
      <formula>NOT(ISERROR(SEARCH("Baja",Z42)))</formula>
    </cfRule>
  </conditionalFormatting>
  <conditionalFormatting sqref="I42">
    <cfRule type="cellIs" dxfId="6" priority="7" operator="between">
      <formula>5</formula>
      <formula>9</formula>
    </cfRule>
  </conditionalFormatting>
  <conditionalFormatting sqref="H42">
    <cfRule type="cellIs" dxfId="5" priority="5" operator="equal">
      <formula>4</formula>
    </cfRule>
    <cfRule type="cellIs" dxfId="4" priority="6" operator="equal">
      <formula>3</formula>
    </cfRule>
  </conditionalFormatting>
  <conditionalFormatting sqref="H42">
    <cfRule type="cellIs" dxfId="3" priority="4" operator="greaterThanOrEqual">
      <formula>5</formula>
    </cfRule>
  </conditionalFormatting>
  <conditionalFormatting sqref="W42">
    <cfRule type="cellIs" dxfId="2" priority="2" operator="equal">
      <formula>3</formula>
    </cfRule>
    <cfRule type="cellIs" dxfId="1" priority="3" operator="greaterThanOrEqual">
      <formula>5</formula>
    </cfRule>
  </conditionalFormatting>
  <conditionalFormatting sqref="W42">
    <cfRule type="cellIs" dxfId="0" priority="1" operator="equal">
      <formula>4</formula>
    </cfRule>
  </conditionalFormatting>
  <dataValidations count="73">
    <dataValidation type="list" allowBlank="1" showInputMessage="1" showErrorMessage="1" sqref="N65568:R65582 JI65568:JL65582 TE65568:TH65582 ADA65568:ADD65582 AMW65568:AMZ65582 AWS65568:AWV65582 BGO65568:BGR65582 BQK65568:BQN65582 CAG65568:CAJ65582 CKC65568:CKF65582 CTY65568:CUB65582 DDU65568:DDX65582 DNQ65568:DNT65582 DXM65568:DXP65582 EHI65568:EHL65582 ERE65568:ERH65582 FBA65568:FBD65582 FKW65568:FKZ65582 FUS65568:FUV65582 GEO65568:GER65582 GOK65568:GON65582 GYG65568:GYJ65582 HIC65568:HIF65582 HRY65568:HSB65582 IBU65568:IBX65582 ILQ65568:ILT65582 IVM65568:IVP65582 JFI65568:JFL65582 JPE65568:JPH65582 JZA65568:JZD65582 KIW65568:KIZ65582 KSS65568:KSV65582 LCO65568:LCR65582 LMK65568:LMN65582 LWG65568:LWJ65582 MGC65568:MGF65582 MPY65568:MQB65582 MZU65568:MZX65582 NJQ65568:NJT65582 NTM65568:NTP65582 ODI65568:ODL65582 ONE65568:ONH65582 OXA65568:OXD65582 PGW65568:PGZ65582 PQS65568:PQV65582 QAO65568:QAR65582 QKK65568:QKN65582 QUG65568:QUJ65582 REC65568:REF65582 RNY65568:ROB65582 RXU65568:RXX65582 SHQ65568:SHT65582 SRM65568:SRP65582 TBI65568:TBL65582 TLE65568:TLH65582 TVA65568:TVD65582 UEW65568:UEZ65582 UOS65568:UOV65582 UYO65568:UYR65582 VIK65568:VIN65582 VSG65568:VSJ65582 WCC65568:WCF65582 WLY65568:WMB65582 WVU65568:WVX65582 N131104:R131118 JI131104:JL131118 TE131104:TH131118 ADA131104:ADD131118 AMW131104:AMZ131118 AWS131104:AWV131118 BGO131104:BGR131118 BQK131104:BQN131118 CAG131104:CAJ131118 CKC131104:CKF131118 CTY131104:CUB131118 DDU131104:DDX131118 DNQ131104:DNT131118 DXM131104:DXP131118 EHI131104:EHL131118 ERE131104:ERH131118 FBA131104:FBD131118 FKW131104:FKZ131118 FUS131104:FUV131118 GEO131104:GER131118 GOK131104:GON131118 GYG131104:GYJ131118 HIC131104:HIF131118 HRY131104:HSB131118 IBU131104:IBX131118 ILQ131104:ILT131118 IVM131104:IVP131118 JFI131104:JFL131118 JPE131104:JPH131118 JZA131104:JZD131118 KIW131104:KIZ131118 KSS131104:KSV131118 LCO131104:LCR131118 LMK131104:LMN131118 LWG131104:LWJ131118 MGC131104:MGF131118 MPY131104:MQB131118 MZU131104:MZX131118 NJQ131104:NJT131118 NTM131104:NTP131118 ODI131104:ODL131118 ONE131104:ONH131118 OXA131104:OXD131118 PGW131104:PGZ131118 PQS131104:PQV131118 QAO131104:QAR131118 QKK131104:QKN131118 QUG131104:QUJ131118 REC131104:REF131118 RNY131104:ROB131118 RXU131104:RXX131118 SHQ131104:SHT131118 SRM131104:SRP131118 TBI131104:TBL131118 TLE131104:TLH131118 TVA131104:TVD131118 UEW131104:UEZ131118 UOS131104:UOV131118 UYO131104:UYR131118 VIK131104:VIN131118 VSG131104:VSJ131118 WCC131104:WCF131118 WLY131104:WMB131118 WVU131104:WVX131118 N196640:R196654 JI196640:JL196654 TE196640:TH196654 ADA196640:ADD196654 AMW196640:AMZ196654 AWS196640:AWV196654 BGO196640:BGR196654 BQK196640:BQN196654 CAG196640:CAJ196654 CKC196640:CKF196654 CTY196640:CUB196654 DDU196640:DDX196654 DNQ196640:DNT196654 DXM196640:DXP196654 EHI196640:EHL196654 ERE196640:ERH196654 FBA196640:FBD196654 FKW196640:FKZ196654 FUS196640:FUV196654 GEO196640:GER196654 GOK196640:GON196654 GYG196640:GYJ196654 HIC196640:HIF196654 HRY196640:HSB196654 IBU196640:IBX196654 ILQ196640:ILT196654 IVM196640:IVP196654 JFI196640:JFL196654 JPE196640:JPH196654 JZA196640:JZD196654 KIW196640:KIZ196654 KSS196640:KSV196654 LCO196640:LCR196654 LMK196640:LMN196654 LWG196640:LWJ196654 MGC196640:MGF196654 MPY196640:MQB196654 MZU196640:MZX196654 NJQ196640:NJT196654 NTM196640:NTP196654 ODI196640:ODL196654 ONE196640:ONH196654 OXA196640:OXD196654 PGW196640:PGZ196654 PQS196640:PQV196654 QAO196640:QAR196654 QKK196640:QKN196654 QUG196640:QUJ196654 REC196640:REF196654 RNY196640:ROB196654 RXU196640:RXX196654 SHQ196640:SHT196654 SRM196640:SRP196654 TBI196640:TBL196654 TLE196640:TLH196654 TVA196640:TVD196654 UEW196640:UEZ196654 UOS196640:UOV196654 UYO196640:UYR196654 VIK196640:VIN196654 VSG196640:VSJ196654 WCC196640:WCF196654 WLY196640:WMB196654 WVU196640:WVX196654 N262176:R262190 JI262176:JL262190 TE262176:TH262190 ADA262176:ADD262190 AMW262176:AMZ262190 AWS262176:AWV262190 BGO262176:BGR262190 BQK262176:BQN262190 CAG262176:CAJ262190 CKC262176:CKF262190 CTY262176:CUB262190 DDU262176:DDX262190 DNQ262176:DNT262190 DXM262176:DXP262190 EHI262176:EHL262190 ERE262176:ERH262190 FBA262176:FBD262190 FKW262176:FKZ262190 FUS262176:FUV262190 GEO262176:GER262190 GOK262176:GON262190 GYG262176:GYJ262190 HIC262176:HIF262190 HRY262176:HSB262190 IBU262176:IBX262190 ILQ262176:ILT262190 IVM262176:IVP262190 JFI262176:JFL262190 JPE262176:JPH262190 JZA262176:JZD262190 KIW262176:KIZ262190 KSS262176:KSV262190 LCO262176:LCR262190 LMK262176:LMN262190 LWG262176:LWJ262190 MGC262176:MGF262190 MPY262176:MQB262190 MZU262176:MZX262190 NJQ262176:NJT262190 NTM262176:NTP262190 ODI262176:ODL262190 ONE262176:ONH262190 OXA262176:OXD262190 PGW262176:PGZ262190 PQS262176:PQV262190 QAO262176:QAR262190 QKK262176:QKN262190 QUG262176:QUJ262190 REC262176:REF262190 RNY262176:ROB262190 RXU262176:RXX262190 SHQ262176:SHT262190 SRM262176:SRP262190 TBI262176:TBL262190 TLE262176:TLH262190 TVA262176:TVD262190 UEW262176:UEZ262190 UOS262176:UOV262190 UYO262176:UYR262190 VIK262176:VIN262190 VSG262176:VSJ262190 WCC262176:WCF262190 WLY262176:WMB262190 WVU262176:WVX262190 N327712:R327726 JI327712:JL327726 TE327712:TH327726 ADA327712:ADD327726 AMW327712:AMZ327726 AWS327712:AWV327726 BGO327712:BGR327726 BQK327712:BQN327726 CAG327712:CAJ327726 CKC327712:CKF327726 CTY327712:CUB327726 DDU327712:DDX327726 DNQ327712:DNT327726 DXM327712:DXP327726 EHI327712:EHL327726 ERE327712:ERH327726 FBA327712:FBD327726 FKW327712:FKZ327726 FUS327712:FUV327726 GEO327712:GER327726 GOK327712:GON327726 GYG327712:GYJ327726 HIC327712:HIF327726 HRY327712:HSB327726 IBU327712:IBX327726 ILQ327712:ILT327726 IVM327712:IVP327726 JFI327712:JFL327726 JPE327712:JPH327726 JZA327712:JZD327726 KIW327712:KIZ327726 KSS327712:KSV327726 LCO327712:LCR327726 LMK327712:LMN327726 LWG327712:LWJ327726 MGC327712:MGF327726 MPY327712:MQB327726 MZU327712:MZX327726 NJQ327712:NJT327726 NTM327712:NTP327726 ODI327712:ODL327726 ONE327712:ONH327726 OXA327712:OXD327726 PGW327712:PGZ327726 PQS327712:PQV327726 QAO327712:QAR327726 QKK327712:QKN327726 QUG327712:QUJ327726 REC327712:REF327726 RNY327712:ROB327726 RXU327712:RXX327726 SHQ327712:SHT327726 SRM327712:SRP327726 TBI327712:TBL327726 TLE327712:TLH327726 TVA327712:TVD327726 UEW327712:UEZ327726 UOS327712:UOV327726 UYO327712:UYR327726 VIK327712:VIN327726 VSG327712:VSJ327726 WCC327712:WCF327726 WLY327712:WMB327726 WVU327712:WVX327726 N393248:R393262 JI393248:JL393262 TE393248:TH393262 ADA393248:ADD393262 AMW393248:AMZ393262 AWS393248:AWV393262 BGO393248:BGR393262 BQK393248:BQN393262 CAG393248:CAJ393262 CKC393248:CKF393262 CTY393248:CUB393262 DDU393248:DDX393262 DNQ393248:DNT393262 DXM393248:DXP393262 EHI393248:EHL393262 ERE393248:ERH393262 FBA393248:FBD393262 FKW393248:FKZ393262 FUS393248:FUV393262 GEO393248:GER393262 GOK393248:GON393262 GYG393248:GYJ393262 HIC393248:HIF393262 HRY393248:HSB393262 IBU393248:IBX393262 ILQ393248:ILT393262 IVM393248:IVP393262 JFI393248:JFL393262 JPE393248:JPH393262 JZA393248:JZD393262 KIW393248:KIZ393262 KSS393248:KSV393262 LCO393248:LCR393262 LMK393248:LMN393262 LWG393248:LWJ393262 MGC393248:MGF393262 MPY393248:MQB393262 MZU393248:MZX393262 NJQ393248:NJT393262 NTM393248:NTP393262 ODI393248:ODL393262 ONE393248:ONH393262 OXA393248:OXD393262 PGW393248:PGZ393262 PQS393248:PQV393262 QAO393248:QAR393262 QKK393248:QKN393262 QUG393248:QUJ393262 REC393248:REF393262 RNY393248:ROB393262 RXU393248:RXX393262 SHQ393248:SHT393262 SRM393248:SRP393262 TBI393248:TBL393262 TLE393248:TLH393262 TVA393248:TVD393262 UEW393248:UEZ393262 UOS393248:UOV393262 UYO393248:UYR393262 VIK393248:VIN393262 VSG393248:VSJ393262 WCC393248:WCF393262 WLY393248:WMB393262 WVU393248:WVX393262 N458784:R458798 JI458784:JL458798 TE458784:TH458798 ADA458784:ADD458798 AMW458784:AMZ458798 AWS458784:AWV458798 BGO458784:BGR458798 BQK458784:BQN458798 CAG458784:CAJ458798 CKC458784:CKF458798 CTY458784:CUB458798 DDU458784:DDX458798 DNQ458784:DNT458798 DXM458784:DXP458798 EHI458784:EHL458798 ERE458784:ERH458798 FBA458784:FBD458798 FKW458784:FKZ458798 FUS458784:FUV458798 GEO458784:GER458798 GOK458784:GON458798 GYG458784:GYJ458798 HIC458784:HIF458798 HRY458784:HSB458798 IBU458784:IBX458798 ILQ458784:ILT458798 IVM458784:IVP458798 JFI458784:JFL458798 JPE458784:JPH458798 JZA458784:JZD458798 KIW458784:KIZ458798 KSS458784:KSV458798 LCO458784:LCR458798 LMK458784:LMN458798 LWG458784:LWJ458798 MGC458784:MGF458798 MPY458784:MQB458798 MZU458784:MZX458798 NJQ458784:NJT458798 NTM458784:NTP458798 ODI458784:ODL458798 ONE458784:ONH458798 OXA458784:OXD458798 PGW458784:PGZ458798 PQS458784:PQV458798 QAO458784:QAR458798 QKK458784:QKN458798 QUG458784:QUJ458798 REC458784:REF458798 RNY458784:ROB458798 RXU458784:RXX458798 SHQ458784:SHT458798 SRM458784:SRP458798 TBI458784:TBL458798 TLE458784:TLH458798 TVA458784:TVD458798 UEW458784:UEZ458798 UOS458784:UOV458798 UYO458784:UYR458798 VIK458784:VIN458798 VSG458784:VSJ458798 WCC458784:WCF458798 WLY458784:WMB458798 WVU458784:WVX458798 N524320:R524334 JI524320:JL524334 TE524320:TH524334 ADA524320:ADD524334 AMW524320:AMZ524334 AWS524320:AWV524334 BGO524320:BGR524334 BQK524320:BQN524334 CAG524320:CAJ524334 CKC524320:CKF524334 CTY524320:CUB524334 DDU524320:DDX524334 DNQ524320:DNT524334 DXM524320:DXP524334 EHI524320:EHL524334 ERE524320:ERH524334 FBA524320:FBD524334 FKW524320:FKZ524334 FUS524320:FUV524334 GEO524320:GER524334 GOK524320:GON524334 GYG524320:GYJ524334 HIC524320:HIF524334 HRY524320:HSB524334 IBU524320:IBX524334 ILQ524320:ILT524334 IVM524320:IVP524334 JFI524320:JFL524334 JPE524320:JPH524334 JZA524320:JZD524334 KIW524320:KIZ524334 KSS524320:KSV524334 LCO524320:LCR524334 LMK524320:LMN524334 LWG524320:LWJ524334 MGC524320:MGF524334 MPY524320:MQB524334 MZU524320:MZX524334 NJQ524320:NJT524334 NTM524320:NTP524334 ODI524320:ODL524334 ONE524320:ONH524334 OXA524320:OXD524334 PGW524320:PGZ524334 PQS524320:PQV524334 QAO524320:QAR524334 QKK524320:QKN524334 QUG524320:QUJ524334 REC524320:REF524334 RNY524320:ROB524334 RXU524320:RXX524334 SHQ524320:SHT524334 SRM524320:SRP524334 TBI524320:TBL524334 TLE524320:TLH524334 TVA524320:TVD524334 UEW524320:UEZ524334 UOS524320:UOV524334 UYO524320:UYR524334 VIK524320:VIN524334 VSG524320:VSJ524334 WCC524320:WCF524334 WLY524320:WMB524334 WVU524320:WVX524334 N589856:R589870 JI589856:JL589870 TE589856:TH589870 ADA589856:ADD589870 AMW589856:AMZ589870 AWS589856:AWV589870 BGO589856:BGR589870 BQK589856:BQN589870 CAG589856:CAJ589870 CKC589856:CKF589870 CTY589856:CUB589870 DDU589856:DDX589870 DNQ589856:DNT589870 DXM589856:DXP589870 EHI589856:EHL589870 ERE589856:ERH589870 FBA589856:FBD589870 FKW589856:FKZ589870 FUS589856:FUV589870 GEO589856:GER589870 GOK589856:GON589870 GYG589856:GYJ589870 HIC589856:HIF589870 HRY589856:HSB589870 IBU589856:IBX589870 ILQ589856:ILT589870 IVM589856:IVP589870 JFI589856:JFL589870 JPE589856:JPH589870 JZA589856:JZD589870 KIW589856:KIZ589870 KSS589856:KSV589870 LCO589856:LCR589870 LMK589856:LMN589870 LWG589856:LWJ589870 MGC589856:MGF589870 MPY589856:MQB589870 MZU589856:MZX589870 NJQ589856:NJT589870 NTM589856:NTP589870 ODI589856:ODL589870 ONE589856:ONH589870 OXA589856:OXD589870 PGW589856:PGZ589870 PQS589856:PQV589870 QAO589856:QAR589870 QKK589856:QKN589870 QUG589856:QUJ589870 REC589856:REF589870 RNY589856:ROB589870 RXU589856:RXX589870 SHQ589856:SHT589870 SRM589856:SRP589870 TBI589856:TBL589870 TLE589856:TLH589870 TVA589856:TVD589870 UEW589856:UEZ589870 UOS589856:UOV589870 UYO589856:UYR589870 VIK589856:VIN589870 VSG589856:VSJ589870 WCC589856:WCF589870 WLY589856:WMB589870 WVU589856:WVX589870 N655392:R655406 JI655392:JL655406 TE655392:TH655406 ADA655392:ADD655406 AMW655392:AMZ655406 AWS655392:AWV655406 BGO655392:BGR655406 BQK655392:BQN655406 CAG655392:CAJ655406 CKC655392:CKF655406 CTY655392:CUB655406 DDU655392:DDX655406 DNQ655392:DNT655406 DXM655392:DXP655406 EHI655392:EHL655406 ERE655392:ERH655406 FBA655392:FBD655406 FKW655392:FKZ655406 FUS655392:FUV655406 GEO655392:GER655406 GOK655392:GON655406 GYG655392:GYJ655406 HIC655392:HIF655406 HRY655392:HSB655406 IBU655392:IBX655406 ILQ655392:ILT655406 IVM655392:IVP655406 JFI655392:JFL655406 JPE655392:JPH655406 JZA655392:JZD655406 KIW655392:KIZ655406 KSS655392:KSV655406 LCO655392:LCR655406 LMK655392:LMN655406 LWG655392:LWJ655406 MGC655392:MGF655406 MPY655392:MQB655406 MZU655392:MZX655406 NJQ655392:NJT655406 NTM655392:NTP655406 ODI655392:ODL655406 ONE655392:ONH655406 OXA655392:OXD655406 PGW655392:PGZ655406 PQS655392:PQV655406 QAO655392:QAR655406 QKK655392:QKN655406 QUG655392:QUJ655406 REC655392:REF655406 RNY655392:ROB655406 RXU655392:RXX655406 SHQ655392:SHT655406 SRM655392:SRP655406 TBI655392:TBL655406 TLE655392:TLH655406 TVA655392:TVD655406 UEW655392:UEZ655406 UOS655392:UOV655406 UYO655392:UYR655406 VIK655392:VIN655406 VSG655392:VSJ655406 WCC655392:WCF655406 WLY655392:WMB655406 WVU655392:WVX655406 N720928:R720942 JI720928:JL720942 TE720928:TH720942 ADA720928:ADD720942 AMW720928:AMZ720942 AWS720928:AWV720942 BGO720928:BGR720942 BQK720928:BQN720942 CAG720928:CAJ720942 CKC720928:CKF720942 CTY720928:CUB720942 DDU720928:DDX720942 DNQ720928:DNT720942 DXM720928:DXP720942 EHI720928:EHL720942 ERE720928:ERH720942 FBA720928:FBD720942 FKW720928:FKZ720942 FUS720928:FUV720942 GEO720928:GER720942 GOK720928:GON720942 GYG720928:GYJ720942 HIC720928:HIF720942 HRY720928:HSB720942 IBU720928:IBX720942 ILQ720928:ILT720942 IVM720928:IVP720942 JFI720928:JFL720942 JPE720928:JPH720942 JZA720928:JZD720942 KIW720928:KIZ720942 KSS720928:KSV720942 LCO720928:LCR720942 LMK720928:LMN720942 LWG720928:LWJ720942 MGC720928:MGF720942 MPY720928:MQB720942 MZU720928:MZX720942 NJQ720928:NJT720942 NTM720928:NTP720942 ODI720928:ODL720942 ONE720928:ONH720942 OXA720928:OXD720942 PGW720928:PGZ720942 PQS720928:PQV720942 QAO720928:QAR720942 QKK720928:QKN720942 QUG720928:QUJ720942 REC720928:REF720942 RNY720928:ROB720942 RXU720928:RXX720942 SHQ720928:SHT720942 SRM720928:SRP720942 TBI720928:TBL720942 TLE720928:TLH720942 TVA720928:TVD720942 UEW720928:UEZ720942 UOS720928:UOV720942 UYO720928:UYR720942 VIK720928:VIN720942 VSG720928:VSJ720942 WCC720928:WCF720942 WLY720928:WMB720942 WVU720928:WVX720942 N786464:R786478 JI786464:JL786478 TE786464:TH786478 ADA786464:ADD786478 AMW786464:AMZ786478 AWS786464:AWV786478 BGO786464:BGR786478 BQK786464:BQN786478 CAG786464:CAJ786478 CKC786464:CKF786478 CTY786464:CUB786478 DDU786464:DDX786478 DNQ786464:DNT786478 DXM786464:DXP786478 EHI786464:EHL786478 ERE786464:ERH786478 FBA786464:FBD786478 FKW786464:FKZ786478 FUS786464:FUV786478 GEO786464:GER786478 GOK786464:GON786478 GYG786464:GYJ786478 HIC786464:HIF786478 HRY786464:HSB786478 IBU786464:IBX786478 ILQ786464:ILT786478 IVM786464:IVP786478 JFI786464:JFL786478 JPE786464:JPH786478 JZA786464:JZD786478 KIW786464:KIZ786478 KSS786464:KSV786478 LCO786464:LCR786478 LMK786464:LMN786478 LWG786464:LWJ786478 MGC786464:MGF786478 MPY786464:MQB786478 MZU786464:MZX786478 NJQ786464:NJT786478 NTM786464:NTP786478 ODI786464:ODL786478 ONE786464:ONH786478 OXA786464:OXD786478 PGW786464:PGZ786478 PQS786464:PQV786478 QAO786464:QAR786478 QKK786464:QKN786478 QUG786464:QUJ786478 REC786464:REF786478 RNY786464:ROB786478 RXU786464:RXX786478 SHQ786464:SHT786478 SRM786464:SRP786478 TBI786464:TBL786478 TLE786464:TLH786478 TVA786464:TVD786478 UEW786464:UEZ786478 UOS786464:UOV786478 UYO786464:UYR786478 VIK786464:VIN786478 VSG786464:VSJ786478 WCC786464:WCF786478 WLY786464:WMB786478 WVU786464:WVX786478 N852000:R852014 JI852000:JL852014 TE852000:TH852014 ADA852000:ADD852014 AMW852000:AMZ852014 AWS852000:AWV852014 BGO852000:BGR852014 BQK852000:BQN852014 CAG852000:CAJ852014 CKC852000:CKF852014 CTY852000:CUB852014 DDU852000:DDX852014 DNQ852000:DNT852014 DXM852000:DXP852014 EHI852000:EHL852014 ERE852000:ERH852014 FBA852000:FBD852014 FKW852000:FKZ852014 FUS852000:FUV852014 GEO852000:GER852014 GOK852000:GON852014 GYG852000:GYJ852014 HIC852000:HIF852014 HRY852000:HSB852014 IBU852000:IBX852014 ILQ852000:ILT852014 IVM852000:IVP852014 JFI852000:JFL852014 JPE852000:JPH852014 JZA852000:JZD852014 KIW852000:KIZ852014 KSS852000:KSV852014 LCO852000:LCR852014 LMK852000:LMN852014 LWG852000:LWJ852014 MGC852000:MGF852014 MPY852000:MQB852014 MZU852000:MZX852014 NJQ852000:NJT852014 NTM852000:NTP852014 ODI852000:ODL852014 ONE852000:ONH852014 OXA852000:OXD852014 PGW852000:PGZ852014 PQS852000:PQV852014 QAO852000:QAR852014 QKK852000:QKN852014 QUG852000:QUJ852014 REC852000:REF852014 RNY852000:ROB852014 RXU852000:RXX852014 SHQ852000:SHT852014 SRM852000:SRP852014 TBI852000:TBL852014 TLE852000:TLH852014 TVA852000:TVD852014 UEW852000:UEZ852014 UOS852000:UOV852014 UYO852000:UYR852014 VIK852000:VIN852014 VSG852000:VSJ852014 WCC852000:WCF852014 WLY852000:WMB852014 WVU852000:WVX852014 N917536:R917550 JI917536:JL917550 TE917536:TH917550 ADA917536:ADD917550 AMW917536:AMZ917550 AWS917536:AWV917550 BGO917536:BGR917550 BQK917536:BQN917550 CAG917536:CAJ917550 CKC917536:CKF917550 CTY917536:CUB917550 DDU917536:DDX917550 DNQ917536:DNT917550 DXM917536:DXP917550 EHI917536:EHL917550 ERE917536:ERH917550 FBA917536:FBD917550 FKW917536:FKZ917550 FUS917536:FUV917550 GEO917536:GER917550 GOK917536:GON917550 GYG917536:GYJ917550 HIC917536:HIF917550 HRY917536:HSB917550 IBU917536:IBX917550 ILQ917536:ILT917550 IVM917536:IVP917550 JFI917536:JFL917550 JPE917536:JPH917550 JZA917536:JZD917550 KIW917536:KIZ917550 KSS917536:KSV917550 LCO917536:LCR917550 LMK917536:LMN917550 LWG917536:LWJ917550 MGC917536:MGF917550 MPY917536:MQB917550 MZU917536:MZX917550 NJQ917536:NJT917550 NTM917536:NTP917550 ODI917536:ODL917550 ONE917536:ONH917550 OXA917536:OXD917550 PGW917536:PGZ917550 PQS917536:PQV917550 QAO917536:QAR917550 QKK917536:QKN917550 QUG917536:QUJ917550 REC917536:REF917550 RNY917536:ROB917550 RXU917536:RXX917550 SHQ917536:SHT917550 SRM917536:SRP917550 TBI917536:TBL917550 TLE917536:TLH917550 TVA917536:TVD917550 UEW917536:UEZ917550 UOS917536:UOV917550 UYO917536:UYR917550 VIK917536:VIN917550 VSG917536:VSJ917550 WCC917536:WCF917550 WLY917536:WMB917550 WVU917536:WVX917550 N983072:R983086 JI983072:JL983086 TE983072:TH983086 ADA983072:ADD983086 AMW983072:AMZ983086 AWS983072:AWV983086 BGO983072:BGR983086 BQK983072:BQN983086 CAG983072:CAJ983086 CKC983072:CKF983086 CTY983072:CUB983086 DDU983072:DDX983086 DNQ983072:DNT983086 DXM983072:DXP983086 EHI983072:EHL983086 ERE983072:ERH983086 FBA983072:FBD983086 FKW983072:FKZ983086 FUS983072:FUV983086 GEO983072:GER983086 GOK983072:GON983086 GYG983072:GYJ983086 HIC983072:HIF983086 HRY983072:HSB983086 IBU983072:IBX983086 ILQ983072:ILT983086 IVM983072:IVP983086 JFI983072:JFL983086 JPE983072:JPH983086 JZA983072:JZD983086 KIW983072:KIZ983086 KSS983072:KSV983086 LCO983072:LCR983086 LMK983072:LMN983086 LWG983072:LWJ983086 MGC983072:MGF983086 MPY983072:MQB983086 MZU983072:MZX983086 NJQ983072:NJT983086 NTM983072:NTP983086 ODI983072:ODL983086 ONE983072:ONH983086 OXA983072:OXD983086 PGW983072:PGZ983086 PQS983072:PQV983086 QAO983072:QAR983086 QKK983072:QKN983086 QUG983072:QUJ983086 REC983072:REF983086 RNY983072:ROB983086 RXU983072:RXX983086 SHQ983072:SHT983086 SRM983072:SRP983086 TBI983072:TBL983086 TLE983072:TLH983086 TVA983072:TVD983086 UEW983072:UEZ983086 UOS983072:UOV983086 UYO983072:UYR983086 VIK983072:VIN983086 VSG983072:VSJ983086 WCC983072:WCF983086 WLY983072:WMB983086 WVU983072:WVX983086 WVU6:WVX39 WLY6:WMB39 WCC6:WCF39 VSG6:VSJ39 VIK6:VIN39 UYO6:UYR39 UOS6:UOV39 UEW6:UEZ39 TVA6:TVD39 TLE6:TLH39 TBI6:TBL39 SRM6:SRP39 SHQ6:SHT39 RXU6:RXX39 RNY6:ROB39 REC6:REF39 QUG6:QUJ39 QKK6:QKN39 QAO6:QAR39 PQS6:PQV39 PGW6:PGZ39 OXA6:OXD39 ONE6:ONH39 ODI6:ODL39 NTM6:NTP39 NJQ6:NJT39 MZU6:MZX39 MPY6:MQB39 MGC6:MGF39 LWG6:LWJ39 LMK6:LMN39 LCO6:LCR39 KSS6:KSV39 KIW6:KIZ39 JZA6:JZD39 JPE6:JPH39 JFI6:JFL39 IVM6:IVP39 ILQ6:ILT39 IBU6:IBX39 HRY6:HSB39 HIC6:HIF39 GYG6:GYJ39 GOK6:GON39 GEO6:GER39 FUS6:FUV39 FKW6:FKZ39 FBA6:FBD39 ERE6:ERH39 EHI6:EHL39 DXM6:DXP39 DNQ6:DNT39 DDU6:DDX39 CTY6:CUB39 CKC6:CKF39 CAG6:CAJ39 BQK6:BQN39 BGO6:BGR39 AWS6:AWV39 AMW6:AMZ39 ADA6:ADD39 TE6:TH39 JI6:JL39">
      <formula1>Valores</formula1>
    </dataValidation>
    <dataValidation type="list" allowBlank="1" showInputMessage="1" showErrorMessage="1" sqref="M65568:M65582 JH65568:JH65582 TD65568:TD65582 ACZ65568:ACZ65582 AMV65568:AMV65582 AWR65568:AWR65582 BGN65568:BGN65582 BQJ65568:BQJ65582 CAF65568:CAF65582 CKB65568:CKB65582 CTX65568:CTX65582 DDT65568:DDT65582 DNP65568:DNP65582 DXL65568:DXL65582 EHH65568:EHH65582 ERD65568:ERD65582 FAZ65568:FAZ65582 FKV65568:FKV65582 FUR65568:FUR65582 GEN65568:GEN65582 GOJ65568:GOJ65582 GYF65568:GYF65582 HIB65568:HIB65582 HRX65568:HRX65582 IBT65568:IBT65582 ILP65568:ILP65582 IVL65568:IVL65582 JFH65568:JFH65582 JPD65568:JPD65582 JYZ65568:JYZ65582 KIV65568:KIV65582 KSR65568:KSR65582 LCN65568:LCN65582 LMJ65568:LMJ65582 LWF65568:LWF65582 MGB65568:MGB65582 MPX65568:MPX65582 MZT65568:MZT65582 NJP65568:NJP65582 NTL65568:NTL65582 ODH65568:ODH65582 OND65568:OND65582 OWZ65568:OWZ65582 PGV65568:PGV65582 PQR65568:PQR65582 QAN65568:QAN65582 QKJ65568:QKJ65582 QUF65568:QUF65582 REB65568:REB65582 RNX65568:RNX65582 RXT65568:RXT65582 SHP65568:SHP65582 SRL65568:SRL65582 TBH65568:TBH65582 TLD65568:TLD65582 TUZ65568:TUZ65582 UEV65568:UEV65582 UOR65568:UOR65582 UYN65568:UYN65582 VIJ65568:VIJ65582 VSF65568:VSF65582 WCB65568:WCB65582 WLX65568:WLX65582 WVT65568:WVT65582 M131104:M131118 JH131104:JH131118 TD131104:TD131118 ACZ131104:ACZ131118 AMV131104:AMV131118 AWR131104:AWR131118 BGN131104:BGN131118 BQJ131104:BQJ131118 CAF131104:CAF131118 CKB131104:CKB131118 CTX131104:CTX131118 DDT131104:DDT131118 DNP131104:DNP131118 DXL131104:DXL131118 EHH131104:EHH131118 ERD131104:ERD131118 FAZ131104:FAZ131118 FKV131104:FKV131118 FUR131104:FUR131118 GEN131104:GEN131118 GOJ131104:GOJ131118 GYF131104:GYF131118 HIB131104:HIB131118 HRX131104:HRX131118 IBT131104:IBT131118 ILP131104:ILP131118 IVL131104:IVL131118 JFH131104:JFH131118 JPD131104:JPD131118 JYZ131104:JYZ131118 KIV131104:KIV131118 KSR131104:KSR131118 LCN131104:LCN131118 LMJ131104:LMJ131118 LWF131104:LWF131118 MGB131104:MGB131118 MPX131104:MPX131118 MZT131104:MZT131118 NJP131104:NJP131118 NTL131104:NTL131118 ODH131104:ODH131118 OND131104:OND131118 OWZ131104:OWZ131118 PGV131104:PGV131118 PQR131104:PQR131118 QAN131104:QAN131118 QKJ131104:QKJ131118 QUF131104:QUF131118 REB131104:REB131118 RNX131104:RNX131118 RXT131104:RXT131118 SHP131104:SHP131118 SRL131104:SRL131118 TBH131104:TBH131118 TLD131104:TLD131118 TUZ131104:TUZ131118 UEV131104:UEV131118 UOR131104:UOR131118 UYN131104:UYN131118 VIJ131104:VIJ131118 VSF131104:VSF131118 WCB131104:WCB131118 WLX131104:WLX131118 WVT131104:WVT131118 M196640:M196654 JH196640:JH196654 TD196640:TD196654 ACZ196640:ACZ196654 AMV196640:AMV196654 AWR196640:AWR196654 BGN196640:BGN196654 BQJ196640:BQJ196654 CAF196640:CAF196654 CKB196640:CKB196654 CTX196640:CTX196654 DDT196640:DDT196654 DNP196640:DNP196654 DXL196640:DXL196654 EHH196640:EHH196654 ERD196640:ERD196654 FAZ196640:FAZ196654 FKV196640:FKV196654 FUR196640:FUR196654 GEN196640:GEN196654 GOJ196640:GOJ196654 GYF196640:GYF196654 HIB196640:HIB196654 HRX196640:HRX196654 IBT196640:IBT196654 ILP196640:ILP196654 IVL196640:IVL196654 JFH196640:JFH196654 JPD196640:JPD196654 JYZ196640:JYZ196654 KIV196640:KIV196654 KSR196640:KSR196654 LCN196640:LCN196654 LMJ196640:LMJ196654 LWF196640:LWF196654 MGB196640:MGB196654 MPX196640:MPX196654 MZT196640:MZT196654 NJP196640:NJP196654 NTL196640:NTL196654 ODH196640:ODH196654 OND196640:OND196654 OWZ196640:OWZ196654 PGV196640:PGV196654 PQR196640:PQR196654 QAN196640:QAN196654 QKJ196640:QKJ196654 QUF196640:QUF196654 REB196640:REB196654 RNX196640:RNX196654 RXT196640:RXT196654 SHP196640:SHP196654 SRL196640:SRL196654 TBH196640:TBH196654 TLD196640:TLD196654 TUZ196640:TUZ196654 UEV196640:UEV196654 UOR196640:UOR196654 UYN196640:UYN196654 VIJ196640:VIJ196654 VSF196640:VSF196654 WCB196640:WCB196654 WLX196640:WLX196654 WVT196640:WVT196654 M262176:M262190 JH262176:JH262190 TD262176:TD262190 ACZ262176:ACZ262190 AMV262176:AMV262190 AWR262176:AWR262190 BGN262176:BGN262190 BQJ262176:BQJ262190 CAF262176:CAF262190 CKB262176:CKB262190 CTX262176:CTX262190 DDT262176:DDT262190 DNP262176:DNP262190 DXL262176:DXL262190 EHH262176:EHH262190 ERD262176:ERD262190 FAZ262176:FAZ262190 FKV262176:FKV262190 FUR262176:FUR262190 GEN262176:GEN262190 GOJ262176:GOJ262190 GYF262176:GYF262190 HIB262176:HIB262190 HRX262176:HRX262190 IBT262176:IBT262190 ILP262176:ILP262190 IVL262176:IVL262190 JFH262176:JFH262190 JPD262176:JPD262190 JYZ262176:JYZ262190 KIV262176:KIV262190 KSR262176:KSR262190 LCN262176:LCN262190 LMJ262176:LMJ262190 LWF262176:LWF262190 MGB262176:MGB262190 MPX262176:MPX262190 MZT262176:MZT262190 NJP262176:NJP262190 NTL262176:NTL262190 ODH262176:ODH262190 OND262176:OND262190 OWZ262176:OWZ262190 PGV262176:PGV262190 PQR262176:PQR262190 QAN262176:QAN262190 QKJ262176:QKJ262190 QUF262176:QUF262190 REB262176:REB262190 RNX262176:RNX262190 RXT262176:RXT262190 SHP262176:SHP262190 SRL262176:SRL262190 TBH262176:TBH262190 TLD262176:TLD262190 TUZ262176:TUZ262190 UEV262176:UEV262190 UOR262176:UOR262190 UYN262176:UYN262190 VIJ262176:VIJ262190 VSF262176:VSF262190 WCB262176:WCB262190 WLX262176:WLX262190 WVT262176:WVT262190 M327712:M327726 JH327712:JH327726 TD327712:TD327726 ACZ327712:ACZ327726 AMV327712:AMV327726 AWR327712:AWR327726 BGN327712:BGN327726 BQJ327712:BQJ327726 CAF327712:CAF327726 CKB327712:CKB327726 CTX327712:CTX327726 DDT327712:DDT327726 DNP327712:DNP327726 DXL327712:DXL327726 EHH327712:EHH327726 ERD327712:ERD327726 FAZ327712:FAZ327726 FKV327712:FKV327726 FUR327712:FUR327726 GEN327712:GEN327726 GOJ327712:GOJ327726 GYF327712:GYF327726 HIB327712:HIB327726 HRX327712:HRX327726 IBT327712:IBT327726 ILP327712:ILP327726 IVL327712:IVL327726 JFH327712:JFH327726 JPD327712:JPD327726 JYZ327712:JYZ327726 KIV327712:KIV327726 KSR327712:KSR327726 LCN327712:LCN327726 LMJ327712:LMJ327726 LWF327712:LWF327726 MGB327712:MGB327726 MPX327712:MPX327726 MZT327712:MZT327726 NJP327712:NJP327726 NTL327712:NTL327726 ODH327712:ODH327726 OND327712:OND327726 OWZ327712:OWZ327726 PGV327712:PGV327726 PQR327712:PQR327726 QAN327712:QAN327726 QKJ327712:QKJ327726 QUF327712:QUF327726 REB327712:REB327726 RNX327712:RNX327726 RXT327712:RXT327726 SHP327712:SHP327726 SRL327712:SRL327726 TBH327712:TBH327726 TLD327712:TLD327726 TUZ327712:TUZ327726 UEV327712:UEV327726 UOR327712:UOR327726 UYN327712:UYN327726 VIJ327712:VIJ327726 VSF327712:VSF327726 WCB327712:WCB327726 WLX327712:WLX327726 WVT327712:WVT327726 M393248:M393262 JH393248:JH393262 TD393248:TD393262 ACZ393248:ACZ393262 AMV393248:AMV393262 AWR393248:AWR393262 BGN393248:BGN393262 BQJ393248:BQJ393262 CAF393248:CAF393262 CKB393248:CKB393262 CTX393248:CTX393262 DDT393248:DDT393262 DNP393248:DNP393262 DXL393248:DXL393262 EHH393248:EHH393262 ERD393248:ERD393262 FAZ393248:FAZ393262 FKV393248:FKV393262 FUR393248:FUR393262 GEN393248:GEN393262 GOJ393248:GOJ393262 GYF393248:GYF393262 HIB393248:HIB393262 HRX393248:HRX393262 IBT393248:IBT393262 ILP393248:ILP393262 IVL393248:IVL393262 JFH393248:JFH393262 JPD393248:JPD393262 JYZ393248:JYZ393262 KIV393248:KIV393262 KSR393248:KSR393262 LCN393248:LCN393262 LMJ393248:LMJ393262 LWF393248:LWF393262 MGB393248:MGB393262 MPX393248:MPX393262 MZT393248:MZT393262 NJP393248:NJP393262 NTL393248:NTL393262 ODH393248:ODH393262 OND393248:OND393262 OWZ393248:OWZ393262 PGV393248:PGV393262 PQR393248:PQR393262 QAN393248:QAN393262 QKJ393248:QKJ393262 QUF393248:QUF393262 REB393248:REB393262 RNX393248:RNX393262 RXT393248:RXT393262 SHP393248:SHP393262 SRL393248:SRL393262 TBH393248:TBH393262 TLD393248:TLD393262 TUZ393248:TUZ393262 UEV393248:UEV393262 UOR393248:UOR393262 UYN393248:UYN393262 VIJ393248:VIJ393262 VSF393248:VSF393262 WCB393248:WCB393262 WLX393248:WLX393262 WVT393248:WVT393262 M458784:M458798 JH458784:JH458798 TD458784:TD458798 ACZ458784:ACZ458798 AMV458784:AMV458798 AWR458784:AWR458798 BGN458784:BGN458798 BQJ458784:BQJ458798 CAF458784:CAF458798 CKB458784:CKB458798 CTX458784:CTX458798 DDT458784:DDT458798 DNP458784:DNP458798 DXL458784:DXL458798 EHH458784:EHH458798 ERD458784:ERD458798 FAZ458784:FAZ458798 FKV458784:FKV458798 FUR458784:FUR458798 GEN458784:GEN458798 GOJ458784:GOJ458798 GYF458784:GYF458798 HIB458784:HIB458798 HRX458784:HRX458798 IBT458784:IBT458798 ILP458784:ILP458798 IVL458784:IVL458798 JFH458784:JFH458798 JPD458784:JPD458798 JYZ458784:JYZ458798 KIV458784:KIV458798 KSR458784:KSR458798 LCN458784:LCN458798 LMJ458784:LMJ458798 LWF458784:LWF458798 MGB458784:MGB458798 MPX458784:MPX458798 MZT458784:MZT458798 NJP458784:NJP458798 NTL458784:NTL458798 ODH458784:ODH458798 OND458784:OND458798 OWZ458784:OWZ458798 PGV458784:PGV458798 PQR458784:PQR458798 QAN458784:QAN458798 QKJ458784:QKJ458798 QUF458784:QUF458798 REB458784:REB458798 RNX458784:RNX458798 RXT458784:RXT458798 SHP458784:SHP458798 SRL458784:SRL458798 TBH458784:TBH458798 TLD458784:TLD458798 TUZ458784:TUZ458798 UEV458784:UEV458798 UOR458784:UOR458798 UYN458784:UYN458798 VIJ458784:VIJ458798 VSF458784:VSF458798 WCB458784:WCB458798 WLX458784:WLX458798 WVT458784:WVT458798 M524320:M524334 JH524320:JH524334 TD524320:TD524334 ACZ524320:ACZ524334 AMV524320:AMV524334 AWR524320:AWR524334 BGN524320:BGN524334 BQJ524320:BQJ524334 CAF524320:CAF524334 CKB524320:CKB524334 CTX524320:CTX524334 DDT524320:DDT524334 DNP524320:DNP524334 DXL524320:DXL524334 EHH524320:EHH524334 ERD524320:ERD524334 FAZ524320:FAZ524334 FKV524320:FKV524334 FUR524320:FUR524334 GEN524320:GEN524334 GOJ524320:GOJ524334 GYF524320:GYF524334 HIB524320:HIB524334 HRX524320:HRX524334 IBT524320:IBT524334 ILP524320:ILP524334 IVL524320:IVL524334 JFH524320:JFH524334 JPD524320:JPD524334 JYZ524320:JYZ524334 KIV524320:KIV524334 KSR524320:KSR524334 LCN524320:LCN524334 LMJ524320:LMJ524334 LWF524320:LWF524334 MGB524320:MGB524334 MPX524320:MPX524334 MZT524320:MZT524334 NJP524320:NJP524334 NTL524320:NTL524334 ODH524320:ODH524334 OND524320:OND524334 OWZ524320:OWZ524334 PGV524320:PGV524334 PQR524320:PQR524334 QAN524320:QAN524334 QKJ524320:QKJ524334 QUF524320:QUF524334 REB524320:REB524334 RNX524320:RNX524334 RXT524320:RXT524334 SHP524320:SHP524334 SRL524320:SRL524334 TBH524320:TBH524334 TLD524320:TLD524334 TUZ524320:TUZ524334 UEV524320:UEV524334 UOR524320:UOR524334 UYN524320:UYN524334 VIJ524320:VIJ524334 VSF524320:VSF524334 WCB524320:WCB524334 WLX524320:WLX524334 WVT524320:WVT524334 M589856:M589870 JH589856:JH589870 TD589856:TD589870 ACZ589856:ACZ589870 AMV589856:AMV589870 AWR589856:AWR589870 BGN589856:BGN589870 BQJ589856:BQJ589870 CAF589856:CAF589870 CKB589856:CKB589870 CTX589856:CTX589870 DDT589856:DDT589870 DNP589856:DNP589870 DXL589856:DXL589870 EHH589856:EHH589870 ERD589856:ERD589870 FAZ589856:FAZ589870 FKV589856:FKV589870 FUR589856:FUR589870 GEN589856:GEN589870 GOJ589856:GOJ589870 GYF589856:GYF589870 HIB589856:HIB589870 HRX589856:HRX589870 IBT589856:IBT589870 ILP589856:ILP589870 IVL589856:IVL589870 JFH589856:JFH589870 JPD589856:JPD589870 JYZ589856:JYZ589870 KIV589856:KIV589870 KSR589856:KSR589870 LCN589856:LCN589870 LMJ589856:LMJ589870 LWF589856:LWF589870 MGB589856:MGB589870 MPX589856:MPX589870 MZT589856:MZT589870 NJP589856:NJP589870 NTL589856:NTL589870 ODH589856:ODH589870 OND589856:OND589870 OWZ589856:OWZ589870 PGV589856:PGV589870 PQR589856:PQR589870 QAN589856:QAN589870 QKJ589856:QKJ589870 QUF589856:QUF589870 REB589856:REB589870 RNX589856:RNX589870 RXT589856:RXT589870 SHP589856:SHP589870 SRL589856:SRL589870 TBH589856:TBH589870 TLD589856:TLD589870 TUZ589856:TUZ589870 UEV589856:UEV589870 UOR589856:UOR589870 UYN589856:UYN589870 VIJ589856:VIJ589870 VSF589856:VSF589870 WCB589856:WCB589870 WLX589856:WLX589870 WVT589856:WVT589870 M655392:M655406 JH655392:JH655406 TD655392:TD655406 ACZ655392:ACZ655406 AMV655392:AMV655406 AWR655392:AWR655406 BGN655392:BGN655406 BQJ655392:BQJ655406 CAF655392:CAF655406 CKB655392:CKB655406 CTX655392:CTX655406 DDT655392:DDT655406 DNP655392:DNP655406 DXL655392:DXL655406 EHH655392:EHH655406 ERD655392:ERD655406 FAZ655392:FAZ655406 FKV655392:FKV655406 FUR655392:FUR655406 GEN655392:GEN655406 GOJ655392:GOJ655406 GYF655392:GYF655406 HIB655392:HIB655406 HRX655392:HRX655406 IBT655392:IBT655406 ILP655392:ILP655406 IVL655392:IVL655406 JFH655392:JFH655406 JPD655392:JPD655406 JYZ655392:JYZ655406 KIV655392:KIV655406 KSR655392:KSR655406 LCN655392:LCN655406 LMJ655392:LMJ655406 LWF655392:LWF655406 MGB655392:MGB655406 MPX655392:MPX655406 MZT655392:MZT655406 NJP655392:NJP655406 NTL655392:NTL655406 ODH655392:ODH655406 OND655392:OND655406 OWZ655392:OWZ655406 PGV655392:PGV655406 PQR655392:PQR655406 QAN655392:QAN655406 QKJ655392:QKJ655406 QUF655392:QUF655406 REB655392:REB655406 RNX655392:RNX655406 RXT655392:RXT655406 SHP655392:SHP655406 SRL655392:SRL655406 TBH655392:TBH655406 TLD655392:TLD655406 TUZ655392:TUZ655406 UEV655392:UEV655406 UOR655392:UOR655406 UYN655392:UYN655406 VIJ655392:VIJ655406 VSF655392:VSF655406 WCB655392:WCB655406 WLX655392:WLX655406 WVT655392:WVT655406 M720928:M720942 JH720928:JH720942 TD720928:TD720942 ACZ720928:ACZ720942 AMV720928:AMV720942 AWR720928:AWR720942 BGN720928:BGN720942 BQJ720928:BQJ720942 CAF720928:CAF720942 CKB720928:CKB720942 CTX720928:CTX720942 DDT720928:DDT720942 DNP720928:DNP720942 DXL720928:DXL720942 EHH720928:EHH720942 ERD720928:ERD720942 FAZ720928:FAZ720942 FKV720928:FKV720942 FUR720928:FUR720942 GEN720928:GEN720942 GOJ720928:GOJ720942 GYF720928:GYF720942 HIB720928:HIB720942 HRX720928:HRX720942 IBT720928:IBT720942 ILP720928:ILP720942 IVL720928:IVL720942 JFH720928:JFH720942 JPD720928:JPD720942 JYZ720928:JYZ720942 KIV720928:KIV720942 KSR720928:KSR720942 LCN720928:LCN720942 LMJ720928:LMJ720942 LWF720928:LWF720942 MGB720928:MGB720942 MPX720928:MPX720942 MZT720928:MZT720942 NJP720928:NJP720942 NTL720928:NTL720942 ODH720928:ODH720942 OND720928:OND720942 OWZ720928:OWZ720942 PGV720928:PGV720942 PQR720928:PQR720942 QAN720928:QAN720942 QKJ720928:QKJ720942 QUF720928:QUF720942 REB720928:REB720942 RNX720928:RNX720942 RXT720928:RXT720942 SHP720928:SHP720942 SRL720928:SRL720942 TBH720928:TBH720942 TLD720928:TLD720942 TUZ720928:TUZ720942 UEV720928:UEV720942 UOR720928:UOR720942 UYN720928:UYN720942 VIJ720928:VIJ720942 VSF720928:VSF720942 WCB720928:WCB720942 WLX720928:WLX720942 WVT720928:WVT720942 M786464:M786478 JH786464:JH786478 TD786464:TD786478 ACZ786464:ACZ786478 AMV786464:AMV786478 AWR786464:AWR786478 BGN786464:BGN786478 BQJ786464:BQJ786478 CAF786464:CAF786478 CKB786464:CKB786478 CTX786464:CTX786478 DDT786464:DDT786478 DNP786464:DNP786478 DXL786464:DXL786478 EHH786464:EHH786478 ERD786464:ERD786478 FAZ786464:FAZ786478 FKV786464:FKV786478 FUR786464:FUR786478 GEN786464:GEN786478 GOJ786464:GOJ786478 GYF786464:GYF786478 HIB786464:HIB786478 HRX786464:HRX786478 IBT786464:IBT786478 ILP786464:ILP786478 IVL786464:IVL786478 JFH786464:JFH786478 JPD786464:JPD786478 JYZ786464:JYZ786478 KIV786464:KIV786478 KSR786464:KSR786478 LCN786464:LCN786478 LMJ786464:LMJ786478 LWF786464:LWF786478 MGB786464:MGB786478 MPX786464:MPX786478 MZT786464:MZT786478 NJP786464:NJP786478 NTL786464:NTL786478 ODH786464:ODH786478 OND786464:OND786478 OWZ786464:OWZ786478 PGV786464:PGV786478 PQR786464:PQR786478 QAN786464:QAN786478 QKJ786464:QKJ786478 QUF786464:QUF786478 REB786464:REB786478 RNX786464:RNX786478 RXT786464:RXT786478 SHP786464:SHP786478 SRL786464:SRL786478 TBH786464:TBH786478 TLD786464:TLD786478 TUZ786464:TUZ786478 UEV786464:UEV786478 UOR786464:UOR786478 UYN786464:UYN786478 VIJ786464:VIJ786478 VSF786464:VSF786478 WCB786464:WCB786478 WLX786464:WLX786478 WVT786464:WVT786478 M852000:M852014 JH852000:JH852014 TD852000:TD852014 ACZ852000:ACZ852014 AMV852000:AMV852014 AWR852000:AWR852014 BGN852000:BGN852014 BQJ852000:BQJ852014 CAF852000:CAF852014 CKB852000:CKB852014 CTX852000:CTX852014 DDT852000:DDT852014 DNP852000:DNP852014 DXL852000:DXL852014 EHH852000:EHH852014 ERD852000:ERD852014 FAZ852000:FAZ852014 FKV852000:FKV852014 FUR852000:FUR852014 GEN852000:GEN852014 GOJ852000:GOJ852014 GYF852000:GYF852014 HIB852000:HIB852014 HRX852000:HRX852014 IBT852000:IBT852014 ILP852000:ILP852014 IVL852000:IVL852014 JFH852000:JFH852014 JPD852000:JPD852014 JYZ852000:JYZ852014 KIV852000:KIV852014 KSR852000:KSR852014 LCN852000:LCN852014 LMJ852000:LMJ852014 LWF852000:LWF852014 MGB852000:MGB852014 MPX852000:MPX852014 MZT852000:MZT852014 NJP852000:NJP852014 NTL852000:NTL852014 ODH852000:ODH852014 OND852000:OND852014 OWZ852000:OWZ852014 PGV852000:PGV852014 PQR852000:PQR852014 QAN852000:QAN852014 QKJ852000:QKJ852014 QUF852000:QUF852014 REB852000:REB852014 RNX852000:RNX852014 RXT852000:RXT852014 SHP852000:SHP852014 SRL852000:SRL852014 TBH852000:TBH852014 TLD852000:TLD852014 TUZ852000:TUZ852014 UEV852000:UEV852014 UOR852000:UOR852014 UYN852000:UYN852014 VIJ852000:VIJ852014 VSF852000:VSF852014 WCB852000:WCB852014 WLX852000:WLX852014 WVT852000:WVT852014 M917536:M917550 JH917536:JH917550 TD917536:TD917550 ACZ917536:ACZ917550 AMV917536:AMV917550 AWR917536:AWR917550 BGN917536:BGN917550 BQJ917536:BQJ917550 CAF917536:CAF917550 CKB917536:CKB917550 CTX917536:CTX917550 DDT917536:DDT917550 DNP917536:DNP917550 DXL917536:DXL917550 EHH917536:EHH917550 ERD917536:ERD917550 FAZ917536:FAZ917550 FKV917536:FKV917550 FUR917536:FUR917550 GEN917536:GEN917550 GOJ917536:GOJ917550 GYF917536:GYF917550 HIB917536:HIB917550 HRX917536:HRX917550 IBT917536:IBT917550 ILP917536:ILP917550 IVL917536:IVL917550 JFH917536:JFH917550 JPD917536:JPD917550 JYZ917536:JYZ917550 KIV917536:KIV917550 KSR917536:KSR917550 LCN917536:LCN917550 LMJ917536:LMJ917550 LWF917536:LWF917550 MGB917536:MGB917550 MPX917536:MPX917550 MZT917536:MZT917550 NJP917536:NJP917550 NTL917536:NTL917550 ODH917536:ODH917550 OND917536:OND917550 OWZ917536:OWZ917550 PGV917536:PGV917550 PQR917536:PQR917550 QAN917536:QAN917550 QKJ917536:QKJ917550 QUF917536:QUF917550 REB917536:REB917550 RNX917536:RNX917550 RXT917536:RXT917550 SHP917536:SHP917550 SRL917536:SRL917550 TBH917536:TBH917550 TLD917536:TLD917550 TUZ917536:TUZ917550 UEV917536:UEV917550 UOR917536:UOR917550 UYN917536:UYN917550 VIJ917536:VIJ917550 VSF917536:VSF917550 WCB917536:WCB917550 WLX917536:WLX917550 WVT917536:WVT917550 M983072:M983086 JH983072:JH983086 TD983072:TD983086 ACZ983072:ACZ983086 AMV983072:AMV983086 AWR983072:AWR983086 BGN983072:BGN983086 BQJ983072:BQJ983086 CAF983072:CAF983086 CKB983072:CKB983086 CTX983072:CTX983086 DDT983072:DDT983086 DNP983072:DNP983086 DXL983072:DXL983086 EHH983072:EHH983086 ERD983072:ERD983086 FAZ983072:FAZ983086 FKV983072:FKV983086 FUR983072:FUR983086 GEN983072:GEN983086 GOJ983072:GOJ983086 GYF983072:GYF983086 HIB983072:HIB983086 HRX983072:HRX983086 IBT983072:IBT983086 ILP983072:ILP983086 IVL983072:IVL983086 JFH983072:JFH983086 JPD983072:JPD983086 JYZ983072:JYZ983086 KIV983072:KIV983086 KSR983072:KSR983086 LCN983072:LCN983086 LMJ983072:LMJ983086 LWF983072:LWF983086 MGB983072:MGB983086 MPX983072:MPX983086 MZT983072:MZT983086 NJP983072:NJP983086 NTL983072:NTL983086 ODH983072:ODH983086 OND983072:OND983086 OWZ983072:OWZ983086 PGV983072:PGV983086 PQR983072:PQR983086 QAN983072:QAN983086 QKJ983072:QKJ983086 QUF983072:QUF983086 REB983072:REB983086 RNX983072:RNX983086 RXT983072:RXT983086 SHP983072:SHP983086 SRL983072:SRL983086 TBH983072:TBH983086 TLD983072:TLD983086 TUZ983072:TUZ983086 UEV983072:UEV983086 UOR983072:UOR983086 UYN983072:UYN983086 VIJ983072:VIJ983086 VSF983072:VSF983086 WCB983072:WCB983086 WLX983072:WLX983086 WVT983072:WVT983086 WVT6:WVT39 WLX6:WLX39 WCB6:WCB39 VSF6:VSF39 VIJ6:VIJ39 UYN6:UYN39 UOR6:UOR39 UEV6:UEV39 TUZ6:TUZ39 TLD6:TLD39 TBH6:TBH39 SRL6:SRL39 SHP6:SHP39 RXT6:RXT39 RNX6:RNX39 REB6:REB39 QUF6:QUF39 QKJ6:QKJ39 QAN6:QAN39 PQR6:PQR39 PGV6:PGV39 OWZ6:OWZ39 OND6:OND39 ODH6:ODH39 NTL6:NTL39 NJP6:NJP39 MZT6:MZT39 MPX6:MPX39 MGB6:MGB39 LWF6:LWF39 LMJ6:LMJ39 LCN6:LCN39 KSR6:KSR39 KIV6:KIV39 JYZ6:JYZ39 JPD6:JPD39 JFH6:JFH39 IVL6:IVL39 ILP6:ILP39 IBT6:IBT39 HRX6:HRX39 HIB6:HIB39 GYF6:GYF39 GOJ6:GOJ39 GEN6:GEN39 FUR6:FUR39 FKV6:FKV39 FAZ6:FAZ39 ERD6:ERD39 EHH6:EHH39 DXL6:DXL39 DNP6:DNP39 DDT6:DDT39 CTX6:CTX39 CKB6:CKB39 CAF6:CAF39 BQJ6:BQJ39 BGN6:BGN39 AWR6:AWR39 AMV6:AMV39 ACZ6:ACZ39 TD6:TD39 JH6:JH39">
      <formula1>TipoControl</formula1>
    </dataValidation>
    <dataValidation type="list" allowBlank="1" showInputMessage="1" showErrorMessage="1" sqref="I65568:I65582 WVP983072:WVP983086 JD65568:JD65582 SZ65568:SZ65582 ACV65568:ACV65582 AMR65568:AMR65582 AWN65568:AWN65582 BGJ65568:BGJ65582 BQF65568:BQF65582 CAB65568:CAB65582 CJX65568:CJX65582 CTT65568:CTT65582 DDP65568:DDP65582 DNL65568:DNL65582 DXH65568:DXH65582 EHD65568:EHD65582 EQZ65568:EQZ65582 FAV65568:FAV65582 FKR65568:FKR65582 FUN65568:FUN65582 GEJ65568:GEJ65582 GOF65568:GOF65582 GYB65568:GYB65582 HHX65568:HHX65582 HRT65568:HRT65582 IBP65568:IBP65582 ILL65568:ILL65582 IVH65568:IVH65582 JFD65568:JFD65582 JOZ65568:JOZ65582 JYV65568:JYV65582 KIR65568:KIR65582 KSN65568:KSN65582 LCJ65568:LCJ65582 LMF65568:LMF65582 LWB65568:LWB65582 MFX65568:MFX65582 MPT65568:MPT65582 MZP65568:MZP65582 NJL65568:NJL65582 NTH65568:NTH65582 ODD65568:ODD65582 OMZ65568:OMZ65582 OWV65568:OWV65582 PGR65568:PGR65582 PQN65568:PQN65582 QAJ65568:QAJ65582 QKF65568:QKF65582 QUB65568:QUB65582 RDX65568:RDX65582 RNT65568:RNT65582 RXP65568:RXP65582 SHL65568:SHL65582 SRH65568:SRH65582 TBD65568:TBD65582 TKZ65568:TKZ65582 TUV65568:TUV65582 UER65568:UER65582 UON65568:UON65582 UYJ65568:UYJ65582 VIF65568:VIF65582 VSB65568:VSB65582 WBX65568:WBX65582 WLT65568:WLT65582 WVP65568:WVP65582 I131104:I131118 JD131104:JD131118 SZ131104:SZ131118 ACV131104:ACV131118 AMR131104:AMR131118 AWN131104:AWN131118 BGJ131104:BGJ131118 BQF131104:BQF131118 CAB131104:CAB131118 CJX131104:CJX131118 CTT131104:CTT131118 DDP131104:DDP131118 DNL131104:DNL131118 DXH131104:DXH131118 EHD131104:EHD131118 EQZ131104:EQZ131118 FAV131104:FAV131118 FKR131104:FKR131118 FUN131104:FUN131118 GEJ131104:GEJ131118 GOF131104:GOF131118 GYB131104:GYB131118 HHX131104:HHX131118 HRT131104:HRT131118 IBP131104:IBP131118 ILL131104:ILL131118 IVH131104:IVH131118 JFD131104:JFD131118 JOZ131104:JOZ131118 JYV131104:JYV131118 KIR131104:KIR131118 KSN131104:KSN131118 LCJ131104:LCJ131118 LMF131104:LMF131118 LWB131104:LWB131118 MFX131104:MFX131118 MPT131104:MPT131118 MZP131104:MZP131118 NJL131104:NJL131118 NTH131104:NTH131118 ODD131104:ODD131118 OMZ131104:OMZ131118 OWV131104:OWV131118 PGR131104:PGR131118 PQN131104:PQN131118 QAJ131104:QAJ131118 QKF131104:QKF131118 QUB131104:QUB131118 RDX131104:RDX131118 RNT131104:RNT131118 RXP131104:RXP131118 SHL131104:SHL131118 SRH131104:SRH131118 TBD131104:TBD131118 TKZ131104:TKZ131118 TUV131104:TUV131118 UER131104:UER131118 UON131104:UON131118 UYJ131104:UYJ131118 VIF131104:VIF131118 VSB131104:VSB131118 WBX131104:WBX131118 WLT131104:WLT131118 WVP131104:WVP131118 I196640:I196654 JD196640:JD196654 SZ196640:SZ196654 ACV196640:ACV196654 AMR196640:AMR196654 AWN196640:AWN196654 BGJ196640:BGJ196654 BQF196640:BQF196654 CAB196640:CAB196654 CJX196640:CJX196654 CTT196640:CTT196654 DDP196640:DDP196654 DNL196640:DNL196654 DXH196640:DXH196654 EHD196640:EHD196654 EQZ196640:EQZ196654 FAV196640:FAV196654 FKR196640:FKR196654 FUN196640:FUN196654 GEJ196640:GEJ196654 GOF196640:GOF196654 GYB196640:GYB196654 HHX196640:HHX196654 HRT196640:HRT196654 IBP196640:IBP196654 ILL196640:ILL196654 IVH196640:IVH196654 JFD196640:JFD196654 JOZ196640:JOZ196654 JYV196640:JYV196654 KIR196640:KIR196654 KSN196640:KSN196654 LCJ196640:LCJ196654 LMF196640:LMF196654 LWB196640:LWB196654 MFX196640:MFX196654 MPT196640:MPT196654 MZP196640:MZP196654 NJL196640:NJL196654 NTH196640:NTH196654 ODD196640:ODD196654 OMZ196640:OMZ196654 OWV196640:OWV196654 PGR196640:PGR196654 PQN196640:PQN196654 QAJ196640:QAJ196654 QKF196640:QKF196654 QUB196640:QUB196654 RDX196640:RDX196654 RNT196640:RNT196654 RXP196640:RXP196654 SHL196640:SHL196654 SRH196640:SRH196654 TBD196640:TBD196654 TKZ196640:TKZ196654 TUV196640:TUV196654 UER196640:UER196654 UON196640:UON196654 UYJ196640:UYJ196654 VIF196640:VIF196654 VSB196640:VSB196654 WBX196640:WBX196654 WLT196640:WLT196654 WVP196640:WVP196654 I262176:I262190 JD262176:JD262190 SZ262176:SZ262190 ACV262176:ACV262190 AMR262176:AMR262190 AWN262176:AWN262190 BGJ262176:BGJ262190 BQF262176:BQF262190 CAB262176:CAB262190 CJX262176:CJX262190 CTT262176:CTT262190 DDP262176:DDP262190 DNL262176:DNL262190 DXH262176:DXH262190 EHD262176:EHD262190 EQZ262176:EQZ262190 FAV262176:FAV262190 FKR262176:FKR262190 FUN262176:FUN262190 GEJ262176:GEJ262190 GOF262176:GOF262190 GYB262176:GYB262190 HHX262176:HHX262190 HRT262176:HRT262190 IBP262176:IBP262190 ILL262176:ILL262190 IVH262176:IVH262190 JFD262176:JFD262190 JOZ262176:JOZ262190 JYV262176:JYV262190 KIR262176:KIR262190 KSN262176:KSN262190 LCJ262176:LCJ262190 LMF262176:LMF262190 LWB262176:LWB262190 MFX262176:MFX262190 MPT262176:MPT262190 MZP262176:MZP262190 NJL262176:NJL262190 NTH262176:NTH262190 ODD262176:ODD262190 OMZ262176:OMZ262190 OWV262176:OWV262190 PGR262176:PGR262190 PQN262176:PQN262190 QAJ262176:QAJ262190 QKF262176:QKF262190 QUB262176:QUB262190 RDX262176:RDX262190 RNT262176:RNT262190 RXP262176:RXP262190 SHL262176:SHL262190 SRH262176:SRH262190 TBD262176:TBD262190 TKZ262176:TKZ262190 TUV262176:TUV262190 UER262176:UER262190 UON262176:UON262190 UYJ262176:UYJ262190 VIF262176:VIF262190 VSB262176:VSB262190 WBX262176:WBX262190 WLT262176:WLT262190 WVP262176:WVP262190 I327712:I327726 JD327712:JD327726 SZ327712:SZ327726 ACV327712:ACV327726 AMR327712:AMR327726 AWN327712:AWN327726 BGJ327712:BGJ327726 BQF327712:BQF327726 CAB327712:CAB327726 CJX327712:CJX327726 CTT327712:CTT327726 DDP327712:DDP327726 DNL327712:DNL327726 DXH327712:DXH327726 EHD327712:EHD327726 EQZ327712:EQZ327726 FAV327712:FAV327726 FKR327712:FKR327726 FUN327712:FUN327726 GEJ327712:GEJ327726 GOF327712:GOF327726 GYB327712:GYB327726 HHX327712:HHX327726 HRT327712:HRT327726 IBP327712:IBP327726 ILL327712:ILL327726 IVH327712:IVH327726 JFD327712:JFD327726 JOZ327712:JOZ327726 JYV327712:JYV327726 KIR327712:KIR327726 KSN327712:KSN327726 LCJ327712:LCJ327726 LMF327712:LMF327726 LWB327712:LWB327726 MFX327712:MFX327726 MPT327712:MPT327726 MZP327712:MZP327726 NJL327712:NJL327726 NTH327712:NTH327726 ODD327712:ODD327726 OMZ327712:OMZ327726 OWV327712:OWV327726 PGR327712:PGR327726 PQN327712:PQN327726 QAJ327712:QAJ327726 QKF327712:QKF327726 QUB327712:QUB327726 RDX327712:RDX327726 RNT327712:RNT327726 RXP327712:RXP327726 SHL327712:SHL327726 SRH327712:SRH327726 TBD327712:TBD327726 TKZ327712:TKZ327726 TUV327712:TUV327726 UER327712:UER327726 UON327712:UON327726 UYJ327712:UYJ327726 VIF327712:VIF327726 VSB327712:VSB327726 WBX327712:WBX327726 WLT327712:WLT327726 WVP327712:WVP327726 I393248:I393262 JD393248:JD393262 SZ393248:SZ393262 ACV393248:ACV393262 AMR393248:AMR393262 AWN393248:AWN393262 BGJ393248:BGJ393262 BQF393248:BQF393262 CAB393248:CAB393262 CJX393248:CJX393262 CTT393248:CTT393262 DDP393248:DDP393262 DNL393248:DNL393262 DXH393248:DXH393262 EHD393248:EHD393262 EQZ393248:EQZ393262 FAV393248:FAV393262 FKR393248:FKR393262 FUN393248:FUN393262 GEJ393248:GEJ393262 GOF393248:GOF393262 GYB393248:GYB393262 HHX393248:HHX393262 HRT393248:HRT393262 IBP393248:IBP393262 ILL393248:ILL393262 IVH393248:IVH393262 JFD393248:JFD393262 JOZ393248:JOZ393262 JYV393248:JYV393262 KIR393248:KIR393262 KSN393248:KSN393262 LCJ393248:LCJ393262 LMF393248:LMF393262 LWB393248:LWB393262 MFX393248:MFX393262 MPT393248:MPT393262 MZP393248:MZP393262 NJL393248:NJL393262 NTH393248:NTH393262 ODD393248:ODD393262 OMZ393248:OMZ393262 OWV393248:OWV393262 PGR393248:PGR393262 PQN393248:PQN393262 QAJ393248:QAJ393262 QKF393248:QKF393262 QUB393248:QUB393262 RDX393248:RDX393262 RNT393248:RNT393262 RXP393248:RXP393262 SHL393248:SHL393262 SRH393248:SRH393262 TBD393248:TBD393262 TKZ393248:TKZ393262 TUV393248:TUV393262 UER393248:UER393262 UON393248:UON393262 UYJ393248:UYJ393262 VIF393248:VIF393262 VSB393248:VSB393262 WBX393248:WBX393262 WLT393248:WLT393262 WVP393248:WVP393262 I458784:I458798 JD458784:JD458798 SZ458784:SZ458798 ACV458784:ACV458798 AMR458784:AMR458798 AWN458784:AWN458798 BGJ458784:BGJ458798 BQF458784:BQF458798 CAB458784:CAB458798 CJX458784:CJX458798 CTT458784:CTT458798 DDP458784:DDP458798 DNL458784:DNL458798 DXH458784:DXH458798 EHD458784:EHD458798 EQZ458784:EQZ458798 FAV458784:FAV458798 FKR458784:FKR458798 FUN458784:FUN458798 GEJ458784:GEJ458798 GOF458784:GOF458798 GYB458784:GYB458798 HHX458784:HHX458798 HRT458784:HRT458798 IBP458784:IBP458798 ILL458784:ILL458798 IVH458784:IVH458798 JFD458784:JFD458798 JOZ458784:JOZ458798 JYV458784:JYV458798 KIR458784:KIR458798 KSN458784:KSN458798 LCJ458784:LCJ458798 LMF458784:LMF458798 LWB458784:LWB458798 MFX458784:MFX458798 MPT458784:MPT458798 MZP458784:MZP458798 NJL458784:NJL458798 NTH458784:NTH458798 ODD458784:ODD458798 OMZ458784:OMZ458798 OWV458784:OWV458798 PGR458784:PGR458798 PQN458784:PQN458798 QAJ458784:QAJ458798 QKF458784:QKF458798 QUB458784:QUB458798 RDX458784:RDX458798 RNT458784:RNT458798 RXP458784:RXP458798 SHL458784:SHL458798 SRH458784:SRH458798 TBD458784:TBD458798 TKZ458784:TKZ458798 TUV458784:TUV458798 UER458784:UER458798 UON458784:UON458798 UYJ458784:UYJ458798 VIF458784:VIF458798 VSB458784:VSB458798 WBX458784:WBX458798 WLT458784:WLT458798 WVP458784:WVP458798 I524320:I524334 JD524320:JD524334 SZ524320:SZ524334 ACV524320:ACV524334 AMR524320:AMR524334 AWN524320:AWN524334 BGJ524320:BGJ524334 BQF524320:BQF524334 CAB524320:CAB524334 CJX524320:CJX524334 CTT524320:CTT524334 DDP524320:DDP524334 DNL524320:DNL524334 DXH524320:DXH524334 EHD524320:EHD524334 EQZ524320:EQZ524334 FAV524320:FAV524334 FKR524320:FKR524334 FUN524320:FUN524334 GEJ524320:GEJ524334 GOF524320:GOF524334 GYB524320:GYB524334 HHX524320:HHX524334 HRT524320:HRT524334 IBP524320:IBP524334 ILL524320:ILL524334 IVH524320:IVH524334 JFD524320:JFD524334 JOZ524320:JOZ524334 JYV524320:JYV524334 KIR524320:KIR524334 KSN524320:KSN524334 LCJ524320:LCJ524334 LMF524320:LMF524334 LWB524320:LWB524334 MFX524320:MFX524334 MPT524320:MPT524334 MZP524320:MZP524334 NJL524320:NJL524334 NTH524320:NTH524334 ODD524320:ODD524334 OMZ524320:OMZ524334 OWV524320:OWV524334 PGR524320:PGR524334 PQN524320:PQN524334 QAJ524320:QAJ524334 QKF524320:QKF524334 QUB524320:QUB524334 RDX524320:RDX524334 RNT524320:RNT524334 RXP524320:RXP524334 SHL524320:SHL524334 SRH524320:SRH524334 TBD524320:TBD524334 TKZ524320:TKZ524334 TUV524320:TUV524334 UER524320:UER524334 UON524320:UON524334 UYJ524320:UYJ524334 VIF524320:VIF524334 VSB524320:VSB524334 WBX524320:WBX524334 WLT524320:WLT524334 WVP524320:WVP524334 I589856:I589870 JD589856:JD589870 SZ589856:SZ589870 ACV589856:ACV589870 AMR589856:AMR589870 AWN589856:AWN589870 BGJ589856:BGJ589870 BQF589856:BQF589870 CAB589856:CAB589870 CJX589856:CJX589870 CTT589856:CTT589870 DDP589856:DDP589870 DNL589856:DNL589870 DXH589856:DXH589870 EHD589856:EHD589870 EQZ589856:EQZ589870 FAV589856:FAV589870 FKR589856:FKR589870 FUN589856:FUN589870 GEJ589856:GEJ589870 GOF589856:GOF589870 GYB589856:GYB589870 HHX589856:HHX589870 HRT589856:HRT589870 IBP589856:IBP589870 ILL589856:ILL589870 IVH589856:IVH589870 JFD589856:JFD589870 JOZ589856:JOZ589870 JYV589856:JYV589870 KIR589856:KIR589870 KSN589856:KSN589870 LCJ589856:LCJ589870 LMF589856:LMF589870 LWB589856:LWB589870 MFX589856:MFX589870 MPT589856:MPT589870 MZP589856:MZP589870 NJL589856:NJL589870 NTH589856:NTH589870 ODD589856:ODD589870 OMZ589856:OMZ589870 OWV589856:OWV589870 PGR589856:PGR589870 PQN589856:PQN589870 QAJ589856:QAJ589870 QKF589856:QKF589870 QUB589856:QUB589870 RDX589856:RDX589870 RNT589856:RNT589870 RXP589856:RXP589870 SHL589856:SHL589870 SRH589856:SRH589870 TBD589856:TBD589870 TKZ589856:TKZ589870 TUV589856:TUV589870 UER589856:UER589870 UON589856:UON589870 UYJ589856:UYJ589870 VIF589856:VIF589870 VSB589856:VSB589870 WBX589856:WBX589870 WLT589856:WLT589870 WVP589856:WVP589870 I655392:I655406 JD655392:JD655406 SZ655392:SZ655406 ACV655392:ACV655406 AMR655392:AMR655406 AWN655392:AWN655406 BGJ655392:BGJ655406 BQF655392:BQF655406 CAB655392:CAB655406 CJX655392:CJX655406 CTT655392:CTT655406 DDP655392:DDP655406 DNL655392:DNL655406 DXH655392:DXH655406 EHD655392:EHD655406 EQZ655392:EQZ655406 FAV655392:FAV655406 FKR655392:FKR655406 FUN655392:FUN655406 GEJ655392:GEJ655406 GOF655392:GOF655406 GYB655392:GYB655406 HHX655392:HHX655406 HRT655392:HRT655406 IBP655392:IBP655406 ILL655392:ILL655406 IVH655392:IVH655406 JFD655392:JFD655406 JOZ655392:JOZ655406 JYV655392:JYV655406 KIR655392:KIR655406 KSN655392:KSN655406 LCJ655392:LCJ655406 LMF655392:LMF655406 LWB655392:LWB655406 MFX655392:MFX655406 MPT655392:MPT655406 MZP655392:MZP655406 NJL655392:NJL655406 NTH655392:NTH655406 ODD655392:ODD655406 OMZ655392:OMZ655406 OWV655392:OWV655406 PGR655392:PGR655406 PQN655392:PQN655406 QAJ655392:QAJ655406 QKF655392:QKF655406 QUB655392:QUB655406 RDX655392:RDX655406 RNT655392:RNT655406 RXP655392:RXP655406 SHL655392:SHL655406 SRH655392:SRH655406 TBD655392:TBD655406 TKZ655392:TKZ655406 TUV655392:TUV655406 UER655392:UER655406 UON655392:UON655406 UYJ655392:UYJ655406 VIF655392:VIF655406 VSB655392:VSB655406 WBX655392:WBX655406 WLT655392:WLT655406 WVP655392:WVP655406 I720928:I720942 JD720928:JD720942 SZ720928:SZ720942 ACV720928:ACV720942 AMR720928:AMR720942 AWN720928:AWN720942 BGJ720928:BGJ720942 BQF720928:BQF720942 CAB720928:CAB720942 CJX720928:CJX720942 CTT720928:CTT720942 DDP720928:DDP720942 DNL720928:DNL720942 DXH720928:DXH720942 EHD720928:EHD720942 EQZ720928:EQZ720942 FAV720928:FAV720942 FKR720928:FKR720942 FUN720928:FUN720942 GEJ720928:GEJ720942 GOF720928:GOF720942 GYB720928:GYB720942 HHX720928:HHX720942 HRT720928:HRT720942 IBP720928:IBP720942 ILL720928:ILL720942 IVH720928:IVH720942 JFD720928:JFD720942 JOZ720928:JOZ720942 JYV720928:JYV720942 KIR720928:KIR720942 KSN720928:KSN720942 LCJ720928:LCJ720942 LMF720928:LMF720942 LWB720928:LWB720942 MFX720928:MFX720942 MPT720928:MPT720942 MZP720928:MZP720942 NJL720928:NJL720942 NTH720928:NTH720942 ODD720928:ODD720942 OMZ720928:OMZ720942 OWV720928:OWV720942 PGR720928:PGR720942 PQN720928:PQN720942 QAJ720928:QAJ720942 QKF720928:QKF720942 QUB720928:QUB720942 RDX720928:RDX720942 RNT720928:RNT720942 RXP720928:RXP720942 SHL720928:SHL720942 SRH720928:SRH720942 TBD720928:TBD720942 TKZ720928:TKZ720942 TUV720928:TUV720942 UER720928:UER720942 UON720928:UON720942 UYJ720928:UYJ720942 VIF720928:VIF720942 VSB720928:VSB720942 WBX720928:WBX720942 WLT720928:WLT720942 WVP720928:WVP720942 I786464:I786478 JD786464:JD786478 SZ786464:SZ786478 ACV786464:ACV786478 AMR786464:AMR786478 AWN786464:AWN786478 BGJ786464:BGJ786478 BQF786464:BQF786478 CAB786464:CAB786478 CJX786464:CJX786478 CTT786464:CTT786478 DDP786464:DDP786478 DNL786464:DNL786478 DXH786464:DXH786478 EHD786464:EHD786478 EQZ786464:EQZ786478 FAV786464:FAV786478 FKR786464:FKR786478 FUN786464:FUN786478 GEJ786464:GEJ786478 GOF786464:GOF786478 GYB786464:GYB786478 HHX786464:HHX786478 HRT786464:HRT786478 IBP786464:IBP786478 ILL786464:ILL786478 IVH786464:IVH786478 JFD786464:JFD786478 JOZ786464:JOZ786478 JYV786464:JYV786478 KIR786464:KIR786478 KSN786464:KSN786478 LCJ786464:LCJ786478 LMF786464:LMF786478 LWB786464:LWB786478 MFX786464:MFX786478 MPT786464:MPT786478 MZP786464:MZP786478 NJL786464:NJL786478 NTH786464:NTH786478 ODD786464:ODD786478 OMZ786464:OMZ786478 OWV786464:OWV786478 PGR786464:PGR786478 PQN786464:PQN786478 QAJ786464:QAJ786478 QKF786464:QKF786478 QUB786464:QUB786478 RDX786464:RDX786478 RNT786464:RNT786478 RXP786464:RXP786478 SHL786464:SHL786478 SRH786464:SRH786478 TBD786464:TBD786478 TKZ786464:TKZ786478 TUV786464:TUV786478 UER786464:UER786478 UON786464:UON786478 UYJ786464:UYJ786478 VIF786464:VIF786478 VSB786464:VSB786478 WBX786464:WBX786478 WLT786464:WLT786478 WVP786464:WVP786478 I852000:I852014 JD852000:JD852014 SZ852000:SZ852014 ACV852000:ACV852014 AMR852000:AMR852014 AWN852000:AWN852014 BGJ852000:BGJ852014 BQF852000:BQF852014 CAB852000:CAB852014 CJX852000:CJX852014 CTT852000:CTT852014 DDP852000:DDP852014 DNL852000:DNL852014 DXH852000:DXH852014 EHD852000:EHD852014 EQZ852000:EQZ852014 FAV852000:FAV852014 FKR852000:FKR852014 FUN852000:FUN852014 GEJ852000:GEJ852014 GOF852000:GOF852014 GYB852000:GYB852014 HHX852000:HHX852014 HRT852000:HRT852014 IBP852000:IBP852014 ILL852000:ILL852014 IVH852000:IVH852014 JFD852000:JFD852014 JOZ852000:JOZ852014 JYV852000:JYV852014 KIR852000:KIR852014 KSN852000:KSN852014 LCJ852000:LCJ852014 LMF852000:LMF852014 LWB852000:LWB852014 MFX852000:MFX852014 MPT852000:MPT852014 MZP852000:MZP852014 NJL852000:NJL852014 NTH852000:NTH852014 ODD852000:ODD852014 OMZ852000:OMZ852014 OWV852000:OWV852014 PGR852000:PGR852014 PQN852000:PQN852014 QAJ852000:QAJ852014 QKF852000:QKF852014 QUB852000:QUB852014 RDX852000:RDX852014 RNT852000:RNT852014 RXP852000:RXP852014 SHL852000:SHL852014 SRH852000:SRH852014 TBD852000:TBD852014 TKZ852000:TKZ852014 TUV852000:TUV852014 UER852000:UER852014 UON852000:UON852014 UYJ852000:UYJ852014 VIF852000:VIF852014 VSB852000:VSB852014 WBX852000:WBX852014 WLT852000:WLT852014 WVP852000:WVP852014 I917536:I917550 JD917536:JD917550 SZ917536:SZ917550 ACV917536:ACV917550 AMR917536:AMR917550 AWN917536:AWN917550 BGJ917536:BGJ917550 BQF917536:BQF917550 CAB917536:CAB917550 CJX917536:CJX917550 CTT917536:CTT917550 DDP917536:DDP917550 DNL917536:DNL917550 DXH917536:DXH917550 EHD917536:EHD917550 EQZ917536:EQZ917550 FAV917536:FAV917550 FKR917536:FKR917550 FUN917536:FUN917550 GEJ917536:GEJ917550 GOF917536:GOF917550 GYB917536:GYB917550 HHX917536:HHX917550 HRT917536:HRT917550 IBP917536:IBP917550 ILL917536:ILL917550 IVH917536:IVH917550 JFD917536:JFD917550 JOZ917536:JOZ917550 JYV917536:JYV917550 KIR917536:KIR917550 KSN917536:KSN917550 LCJ917536:LCJ917550 LMF917536:LMF917550 LWB917536:LWB917550 MFX917536:MFX917550 MPT917536:MPT917550 MZP917536:MZP917550 NJL917536:NJL917550 NTH917536:NTH917550 ODD917536:ODD917550 OMZ917536:OMZ917550 OWV917536:OWV917550 PGR917536:PGR917550 PQN917536:PQN917550 QAJ917536:QAJ917550 QKF917536:QKF917550 QUB917536:QUB917550 RDX917536:RDX917550 RNT917536:RNT917550 RXP917536:RXP917550 SHL917536:SHL917550 SRH917536:SRH917550 TBD917536:TBD917550 TKZ917536:TKZ917550 TUV917536:TUV917550 UER917536:UER917550 UON917536:UON917550 UYJ917536:UYJ917550 VIF917536:VIF917550 VSB917536:VSB917550 WBX917536:WBX917550 WLT917536:WLT917550 WVP917536:WVP917550 I983072:I983086 JD983072:JD983086 SZ983072:SZ983086 ACV983072:ACV983086 AMR983072:AMR983086 AWN983072:AWN983086 BGJ983072:BGJ983086 BQF983072:BQF983086 CAB983072:CAB983086 CJX983072:CJX983086 CTT983072:CTT983086 DDP983072:DDP983086 DNL983072:DNL983086 DXH983072:DXH983086 EHD983072:EHD983086 EQZ983072:EQZ983086 FAV983072:FAV983086 FKR983072:FKR983086 FUN983072:FUN983086 GEJ983072:GEJ983086 GOF983072:GOF983086 GYB983072:GYB983086 HHX983072:HHX983086 HRT983072:HRT983086 IBP983072:IBP983086 ILL983072:ILL983086 IVH983072:IVH983086 JFD983072:JFD983086 JOZ983072:JOZ983086 JYV983072:JYV983086 KIR983072:KIR983086 KSN983072:KSN983086 LCJ983072:LCJ983086 LMF983072:LMF983086 LWB983072:LWB983086 MFX983072:MFX983086 MPT983072:MPT983086 MZP983072:MZP983086 NJL983072:NJL983086 NTH983072:NTH983086 ODD983072:ODD983086 OMZ983072:OMZ983086 OWV983072:OWV983086 PGR983072:PGR983086 PQN983072:PQN983086 QAJ983072:QAJ983086 QKF983072:QKF983086 QUB983072:QUB983086 RDX983072:RDX983086 RNT983072:RNT983086 RXP983072:RXP983086 SHL983072:SHL983086 SRH983072:SRH983086 TBD983072:TBD983086 TKZ983072:TKZ983086 TUV983072:TUV983086 UER983072:UER983086 UON983072:UON983086 UYJ983072:UYJ983086 VIF983072:VIF983086 VSB983072:VSB983086 WBX983072:WBX983086 WLT983072:WLT983086 B84:B85 B87:B88 B58:B82 SZ6:SZ39 ACV6:ACV39 AMR6:AMR39 AWN6:AWN39 BGJ6:BGJ39 BQF6:BQF39 CAB6:CAB39 CJX6:CJX39 CTT6:CTT39 DDP6:DDP39 DNL6:DNL39 DXH6:DXH39 EHD6:EHD39 EQZ6:EQZ39 FAV6:FAV39 FKR6:FKR39 FUN6:FUN39 GEJ6:GEJ39 GOF6:GOF39 GYB6:GYB39 HHX6:HHX39 HRT6:HRT39 IBP6:IBP39 ILL6:ILL39 IVH6:IVH39 JFD6:JFD39 JOZ6:JOZ39 JYV6:JYV39 KIR6:KIR39 KSN6:KSN39 LCJ6:LCJ39 LMF6:LMF39 LWB6:LWB39 MFX6:MFX39 MPT6:MPT39 MZP6:MZP39 NJL6:NJL39 NTH6:NTH39 ODD6:ODD39 OMZ6:OMZ39 OWV6:OWV39 PGR6:PGR39 PQN6:PQN39 QAJ6:QAJ39 QKF6:QKF39 QUB6:QUB39 RDX6:RDX39 RNT6:RNT39 RXP6:RXP39 SHL6:SHL39 SRH6:SRH39 TBD6:TBD39 TKZ6:TKZ39 TUV6:TUV39 UER6:UER39 UON6:UON39 UYJ6:UYJ39 VIF6:VIF39 VSB6:VSB39 WBX6:WBX39 WLT6:WLT39 WVP6:WVP39 JD6:JD39">
      <formula1>#REF!</formula1>
    </dataValidation>
    <dataValidation type="list" allowBlank="1" showInputMessage="1" showErrorMessage="1" sqref="WVK983063:WVN983063 WLO983063:WLR983063 WBS983063:WBV983063 VRW983063:VRZ983063 VIA983063:VID983063 UYE983063:UYH983063 UOI983063:UOL983063 UEM983063:UEP983063 TUQ983063:TUT983063 TKU983063:TKX983063 TAY983063:TBB983063 SRC983063:SRF983063 SHG983063:SHJ983063 RXK983063:RXN983063 RNO983063:RNR983063 RDS983063:RDV983063 QTW983063:QTZ983063 QKA983063:QKD983063 QAE983063:QAH983063 PQI983063:PQL983063 PGM983063:PGP983063 OWQ983063:OWT983063 OMU983063:OMX983063 OCY983063:ODB983063 NTC983063:NTF983063 NJG983063:NJJ983063 MZK983063:MZN983063 MPO983063:MPR983063 MFS983063:MFV983063 LVW983063:LVZ983063 LMA983063:LMD983063 LCE983063:LCH983063 KSI983063:KSL983063 KIM983063:KIP983063 JYQ983063:JYT983063 JOU983063:JOX983063 JEY983063:JFB983063 IVC983063:IVF983063 ILG983063:ILJ983063 IBK983063:IBN983063 HRO983063:HRR983063 HHS983063:HHV983063 GXW983063:GXZ983063 GOA983063:GOD983063 GEE983063:GEH983063 FUI983063:FUL983063 FKM983063:FKP983063 FAQ983063:FAT983063 EQU983063:EQX983063 EGY983063:EHB983063 DXC983063:DXF983063 DNG983063:DNJ983063 DDK983063:DDN983063 CTO983063:CTR983063 CJS983063:CJV983063 BZW983063:BZZ983063 BQA983063:BQD983063 BGE983063:BGH983063 AWI983063:AWL983063 AMM983063:AMP983063 ACQ983063:ACT983063 SU983063:SX983063 IY983063:JB983063 WVK917527:WVN917527 WLO917527:WLR917527 WBS917527:WBV917527 VRW917527:VRZ917527 VIA917527:VID917527 UYE917527:UYH917527 UOI917527:UOL917527 UEM917527:UEP917527 TUQ917527:TUT917527 TKU917527:TKX917527 TAY917527:TBB917527 SRC917527:SRF917527 SHG917527:SHJ917527 RXK917527:RXN917527 RNO917527:RNR917527 RDS917527:RDV917527 QTW917527:QTZ917527 QKA917527:QKD917527 QAE917527:QAH917527 PQI917527:PQL917527 PGM917527:PGP917527 OWQ917527:OWT917527 OMU917527:OMX917527 OCY917527:ODB917527 NTC917527:NTF917527 NJG917527:NJJ917527 MZK917527:MZN917527 MPO917527:MPR917527 MFS917527:MFV917527 LVW917527:LVZ917527 LMA917527:LMD917527 LCE917527:LCH917527 KSI917527:KSL917527 KIM917527:KIP917527 JYQ917527:JYT917527 JOU917527:JOX917527 JEY917527:JFB917527 IVC917527:IVF917527 ILG917527:ILJ917527 IBK917527:IBN917527 HRO917527:HRR917527 HHS917527:HHV917527 GXW917527:GXZ917527 GOA917527:GOD917527 GEE917527:GEH917527 FUI917527:FUL917527 FKM917527:FKP917527 FAQ917527:FAT917527 EQU917527:EQX917527 EGY917527:EHB917527 DXC917527:DXF917527 DNG917527:DNJ917527 DDK917527:DDN917527 CTO917527:CTR917527 CJS917527:CJV917527 BZW917527:BZZ917527 BQA917527:BQD917527 BGE917527:BGH917527 AWI917527:AWL917527 AMM917527:AMP917527 ACQ917527:ACT917527 SU917527:SX917527 IY917527:JB917527 WVK851991:WVN851991 WLO851991:WLR851991 WBS851991:WBV851991 VRW851991:VRZ851991 VIA851991:VID851991 UYE851991:UYH851991 UOI851991:UOL851991 UEM851991:UEP851991 TUQ851991:TUT851991 TKU851991:TKX851991 TAY851991:TBB851991 SRC851991:SRF851991 SHG851991:SHJ851991 RXK851991:RXN851991 RNO851991:RNR851991 RDS851991:RDV851991 QTW851991:QTZ851991 QKA851991:QKD851991 QAE851991:QAH851991 PQI851991:PQL851991 PGM851991:PGP851991 OWQ851991:OWT851991 OMU851991:OMX851991 OCY851991:ODB851991 NTC851991:NTF851991 NJG851991:NJJ851991 MZK851991:MZN851991 MPO851991:MPR851991 MFS851991:MFV851991 LVW851991:LVZ851991 LMA851991:LMD851991 LCE851991:LCH851991 KSI851991:KSL851991 KIM851991:KIP851991 JYQ851991:JYT851991 JOU851991:JOX851991 JEY851991:JFB851991 IVC851991:IVF851991 ILG851991:ILJ851991 IBK851991:IBN851991 HRO851991:HRR851991 HHS851991:HHV851991 GXW851991:GXZ851991 GOA851991:GOD851991 GEE851991:GEH851991 FUI851991:FUL851991 FKM851991:FKP851991 FAQ851991:FAT851991 EQU851991:EQX851991 EGY851991:EHB851991 DXC851991:DXF851991 DNG851991:DNJ851991 DDK851991:DDN851991 CTO851991:CTR851991 CJS851991:CJV851991 BZW851991:BZZ851991 BQA851991:BQD851991 BGE851991:BGH851991 AWI851991:AWL851991 AMM851991:AMP851991 ACQ851991:ACT851991 SU851991:SX851991 IY851991:JB851991 WVK786455:WVN786455 WLO786455:WLR786455 WBS786455:WBV786455 VRW786455:VRZ786455 VIA786455:VID786455 UYE786455:UYH786455 UOI786455:UOL786455 UEM786455:UEP786455 TUQ786455:TUT786455 TKU786455:TKX786455 TAY786455:TBB786455 SRC786455:SRF786455 SHG786455:SHJ786455 RXK786455:RXN786455 RNO786455:RNR786455 RDS786455:RDV786455 QTW786455:QTZ786455 QKA786455:QKD786455 QAE786455:QAH786455 PQI786455:PQL786455 PGM786455:PGP786455 OWQ786455:OWT786455 OMU786455:OMX786455 OCY786455:ODB786455 NTC786455:NTF786455 NJG786455:NJJ786455 MZK786455:MZN786455 MPO786455:MPR786455 MFS786455:MFV786455 LVW786455:LVZ786455 LMA786455:LMD786455 LCE786455:LCH786455 KSI786455:KSL786455 KIM786455:KIP786455 JYQ786455:JYT786455 JOU786455:JOX786455 JEY786455:JFB786455 IVC786455:IVF786455 ILG786455:ILJ786455 IBK786455:IBN786455 HRO786455:HRR786455 HHS786455:HHV786455 GXW786455:GXZ786455 GOA786455:GOD786455 GEE786455:GEH786455 FUI786455:FUL786455 FKM786455:FKP786455 FAQ786455:FAT786455 EQU786455:EQX786455 EGY786455:EHB786455 DXC786455:DXF786455 DNG786455:DNJ786455 DDK786455:DDN786455 CTO786455:CTR786455 CJS786455:CJV786455 BZW786455:BZZ786455 BQA786455:BQD786455 BGE786455:BGH786455 AWI786455:AWL786455 AMM786455:AMP786455 ACQ786455:ACT786455 SU786455:SX786455 IY786455:JB786455 WVK720919:WVN720919 WLO720919:WLR720919 WBS720919:WBV720919 VRW720919:VRZ720919 VIA720919:VID720919 UYE720919:UYH720919 UOI720919:UOL720919 UEM720919:UEP720919 TUQ720919:TUT720919 TKU720919:TKX720919 TAY720919:TBB720919 SRC720919:SRF720919 SHG720919:SHJ720919 RXK720919:RXN720919 RNO720919:RNR720919 RDS720919:RDV720919 QTW720919:QTZ720919 QKA720919:QKD720919 QAE720919:QAH720919 PQI720919:PQL720919 PGM720919:PGP720919 OWQ720919:OWT720919 OMU720919:OMX720919 OCY720919:ODB720919 NTC720919:NTF720919 NJG720919:NJJ720919 MZK720919:MZN720919 MPO720919:MPR720919 MFS720919:MFV720919 LVW720919:LVZ720919 LMA720919:LMD720919 LCE720919:LCH720919 KSI720919:KSL720919 KIM720919:KIP720919 JYQ720919:JYT720919 JOU720919:JOX720919 JEY720919:JFB720919 IVC720919:IVF720919 ILG720919:ILJ720919 IBK720919:IBN720919 HRO720919:HRR720919 HHS720919:HHV720919 GXW720919:GXZ720919 GOA720919:GOD720919 GEE720919:GEH720919 FUI720919:FUL720919 FKM720919:FKP720919 FAQ720919:FAT720919 EQU720919:EQX720919 EGY720919:EHB720919 DXC720919:DXF720919 DNG720919:DNJ720919 DDK720919:DDN720919 CTO720919:CTR720919 CJS720919:CJV720919 BZW720919:BZZ720919 BQA720919:BQD720919 BGE720919:BGH720919 AWI720919:AWL720919 AMM720919:AMP720919 ACQ720919:ACT720919 SU720919:SX720919 IY720919:JB720919 WVK655383:WVN655383 WLO655383:WLR655383 WBS655383:WBV655383 VRW655383:VRZ655383 VIA655383:VID655383 UYE655383:UYH655383 UOI655383:UOL655383 UEM655383:UEP655383 TUQ655383:TUT655383 TKU655383:TKX655383 TAY655383:TBB655383 SRC655383:SRF655383 SHG655383:SHJ655383 RXK655383:RXN655383 RNO655383:RNR655383 RDS655383:RDV655383 QTW655383:QTZ655383 QKA655383:QKD655383 QAE655383:QAH655383 PQI655383:PQL655383 PGM655383:PGP655383 OWQ655383:OWT655383 OMU655383:OMX655383 OCY655383:ODB655383 NTC655383:NTF655383 NJG655383:NJJ655383 MZK655383:MZN655383 MPO655383:MPR655383 MFS655383:MFV655383 LVW655383:LVZ655383 LMA655383:LMD655383 LCE655383:LCH655383 KSI655383:KSL655383 KIM655383:KIP655383 JYQ655383:JYT655383 JOU655383:JOX655383 JEY655383:JFB655383 IVC655383:IVF655383 ILG655383:ILJ655383 IBK655383:IBN655383 HRO655383:HRR655383 HHS655383:HHV655383 GXW655383:GXZ655383 GOA655383:GOD655383 GEE655383:GEH655383 FUI655383:FUL655383 FKM655383:FKP655383 FAQ655383:FAT655383 EQU655383:EQX655383 EGY655383:EHB655383 DXC655383:DXF655383 DNG655383:DNJ655383 DDK655383:DDN655383 CTO655383:CTR655383 CJS655383:CJV655383 BZW655383:BZZ655383 BQA655383:BQD655383 BGE655383:BGH655383 AWI655383:AWL655383 AMM655383:AMP655383 ACQ655383:ACT655383 SU655383:SX655383 IY655383:JB655383 WVK589847:WVN589847 WLO589847:WLR589847 WBS589847:WBV589847 VRW589847:VRZ589847 VIA589847:VID589847 UYE589847:UYH589847 UOI589847:UOL589847 UEM589847:UEP589847 TUQ589847:TUT589847 TKU589847:TKX589847 TAY589847:TBB589847 SRC589847:SRF589847 SHG589847:SHJ589847 RXK589847:RXN589847 RNO589847:RNR589847 RDS589847:RDV589847 QTW589847:QTZ589847 QKA589847:QKD589847 QAE589847:QAH589847 PQI589847:PQL589847 PGM589847:PGP589847 OWQ589847:OWT589847 OMU589847:OMX589847 OCY589847:ODB589847 NTC589847:NTF589847 NJG589847:NJJ589847 MZK589847:MZN589847 MPO589847:MPR589847 MFS589847:MFV589847 LVW589847:LVZ589847 LMA589847:LMD589847 LCE589847:LCH589847 KSI589847:KSL589847 KIM589847:KIP589847 JYQ589847:JYT589847 JOU589847:JOX589847 JEY589847:JFB589847 IVC589847:IVF589847 ILG589847:ILJ589847 IBK589847:IBN589847 HRO589847:HRR589847 HHS589847:HHV589847 GXW589847:GXZ589847 GOA589847:GOD589847 GEE589847:GEH589847 FUI589847:FUL589847 FKM589847:FKP589847 FAQ589847:FAT589847 EQU589847:EQX589847 EGY589847:EHB589847 DXC589847:DXF589847 DNG589847:DNJ589847 DDK589847:DDN589847 CTO589847:CTR589847 CJS589847:CJV589847 BZW589847:BZZ589847 BQA589847:BQD589847 BGE589847:BGH589847 AWI589847:AWL589847 AMM589847:AMP589847 ACQ589847:ACT589847 SU589847:SX589847 IY589847:JB589847 WVK524311:WVN524311 WLO524311:WLR524311 WBS524311:WBV524311 VRW524311:VRZ524311 VIA524311:VID524311 UYE524311:UYH524311 UOI524311:UOL524311 UEM524311:UEP524311 TUQ524311:TUT524311 TKU524311:TKX524311 TAY524311:TBB524311 SRC524311:SRF524311 SHG524311:SHJ524311 RXK524311:RXN524311 RNO524311:RNR524311 RDS524311:RDV524311 QTW524311:QTZ524311 QKA524311:QKD524311 QAE524311:QAH524311 PQI524311:PQL524311 PGM524311:PGP524311 OWQ524311:OWT524311 OMU524311:OMX524311 OCY524311:ODB524311 NTC524311:NTF524311 NJG524311:NJJ524311 MZK524311:MZN524311 MPO524311:MPR524311 MFS524311:MFV524311 LVW524311:LVZ524311 LMA524311:LMD524311 LCE524311:LCH524311 KSI524311:KSL524311 KIM524311:KIP524311 JYQ524311:JYT524311 JOU524311:JOX524311 JEY524311:JFB524311 IVC524311:IVF524311 ILG524311:ILJ524311 IBK524311:IBN524311 HRO524311:HRR524311 HHS524311:HHV524311 GXW524311:GXZ524311 GOA524311:GOD524311 GEE524311:GEH524311 FUI524311:FUL524311 FKM524311:FKP524311 FAQ524311:FAT524311 EQU524311:EQX524311 EGY524311:EHB524311 DXC524311:DXF524311 DNG524311:DNJ524311 DDK524311:DDN524311 CTO524311:CTR524311 CJS524311:CJV524311 BZW524311:BZZ524311 BQA524311:BQD524311 BGE524311:BGH524311 AWI524311:AWL524311 AMM524311:AMP524311 ACQ524311:ACT524311 SU524311:SX524311 IY524311:JB524311 WVK458775:WVN458775 WLO458775:WLR458775 WBS458775:WBV458775 VRW458775:VRZ458775 VIA458775:VID458775 UYE458775:UYH458775 UOI458775:UOL458775 UEM458775:UEP458775 TUQ458775:TUT458775 TKU458775:TKX458775 TAY458775:TBB458775 SRC458775:SRF458775 SHG458775:SHJ458775 RXK458775:RXN458775 RNO458775:RNR458775 RDS458775:RDV458775 QTW458775:QTZ458775 QKA458775:QKD458775 QAE458775:QAH458775 PQI458775:PQL458775 PGM458775:PGP458775 OWQ458775:OWT458775 OMU458775:OMX458775 OCY458775:ODB458775 NTC458775:NTF458775 NJG458775:NJJ458775 MZK458775:MZN458775 MPO458775:MPR458775 MFS458775:MFV458775 LVW458775:LVZ458775 LMA458775:LMD458775 LCE458775:LCH458775 KSI458775:KSL458775 KIM458775:KIP458775 JYQ458775:JYT458775 JOU458775:JOX458775 JEY458775:JFB458775 IVC458775:IVF458775 ILG458775:ILJ458775 IBK458775:IBN458775 HRO458775:HRR458775 HHS458775:HHV458775 GXW458775:GXZ458775 GOA458775:GOD458775 GEE458775:GEH458775 FUI458775:FUL458775 FKM458775:FKP458775 FAQ458775:FAT458775 EQU458775:EQX458775 EGY458775:EHB458775 DXC458775:DXF458775 DNG458775:DNJ458775 DDK458775:DDN458775 CTO458775:CTR458775 CJS458775:CJV458775 BZW458775:BZZ458775 BQA458775:BQD458775 BGE458775:BGH458775 AWI458775:AWL458775 AMM458775:AMP458775 ACQ458775:ACT458775 SU458775:SX458775 IY458775:JB458775 WVK393239:WVN393239 WLO393239:WLR393239 WBS393239:WBV393239 VRW393239:VRZ393239 VIA393239:VID393239 UYE393239:UYH393239 UOI393239:UOL393239 UEM393239:UEP393239 TUQ393239:TUT393239 TKU393239:TKX393239 TAY393239:TBB393239 SRC393239:SRF393239 SHG393239:SHJ393239 RXK393239:RXN393239 RNO393239:RNR393239 RDS393239:RDV393239 QTW393239:QTZ393239 QKA393239:QKD393239 QAE393239:QAH393239 PQI393239:PQL393239 PGM393239:PGP393239 OWQ393239:OWT393239 OMU393239:OMX393239 OCY393239:ODB393239 NTC393239:NTF393239 NJG393239:NJJ393239 MZK393239:MZN393239 MPO393239:MPR393239 MFS393239:MFV393239 LVW393239:LVZ393239 LMA393239:LMD393239 LCE393239:LCH393239 KSI393239:KSL393239 KIM393239:KIP393239 JYQ393239:JYT393239 JOU393239:JOX393239 JEY393239:JFB393239 IVC393239:IVF393239 ILG393239:ILJ393239 IBK393239:IBN393239 HRO393239:HRR393239 HHS393239:HHV393239 GXW393239:GXZ393239 GOA393239:GOD393239 GEE393239:GEH393239 FUI393239:FUL393239 FKM393239:FKP393239 FAQ393239:FAT393239 EQU393239:EQX393239 EGY393239:EHB393239 DXC393239:DXF393239 DNG393239:DNJ393239 DDK393239:DDN393239 CTO393239:CTR393239 CJS393239:CJV393239 BZW393239:BZZ393239 BQA393239:BQD393239 BGE393239:BGH393239 AWI393239:AWL393239 AMM393239:AMP393239 ACQ393239:ACT393239 SU393239:SX393239 IY393239:JB393239 WVK327703:WVN327703 WLO327703:WLR327703 WBS327703:WBV327703 VRW327703:VRZ327703 VIA327703:VID327703 UYE327703:UYH327703 UOI327703:UOL327703 UEM327703:UEP327703 TUQ327703:TUT327703 TKU327703:TKX327703 TAY327703:TBB327703 SRC327703:SRF327703 SHG327703:SHJ327703 RXK327703:RXN327703 RNO327703:RNR327703 RDS327703:RDV327703 QTW327703:QTZ327703 QKA327703:QKD327703 QAE327703:QAH327703 PQI327703:PQL327703 PGM327703:PGP327703 OWQ327703:OWT327703 OMU327703:OMX327703 OCY327703:ODB327703 NTC327703:NTF327703 NJG327703:NJJ327703 MZK327703:MZN327703 MPO327703:MPR327703 MFS327703:MFV327703 LVW327703:LVZ327703 LMA327703:LMD327703 LCE327703:LCH327703 KSI327703:KSL327703 KIM327703:KIP327703 JYQ327703:JYT327703 JOU327703:JOX327703 JEY327703:JFB327703 IVC327703:IVF327703 ILG327703:ILJ327703 IBK327703:IBN327703 HRO327703:HRR327703 HHS327703:HHV327703 GXW327703:GXZ327703 GOA327703:GOD327703 GEE327703:GEH327703 FUI327703:FUL327703 FKM327703:FKP327703 FAQ327703:FAT327703 EQU327703:EQX327703 EGY327703:EHB327703 DXC327703:DXF327703 DNG327703:DNJ327703 DDK327703:DDN327703 CTO327703:CTR327703 CJS327703:CJV327703 BZW327703:BZZ327703 BQA327703:BQD327703 BGE327703:BGH327703 AWI327703:AWL327703 AMM327703:AMP327703 ACQ327703:ACT327703 SU327703:SX327703 IY327703:JB327703 WVK262167:WVN262167 WLO262167:WLR262167 WBS262167:WBV262167 VRW262167:VRZ262167 VIA262167:VID262167 UYE262167:UYH262167 UOI262167:UOL262167 UEM262167:UEP262167 TUQ262167:TUT262167 TKU262167:TKX262167 TAY262167:TBB262167 SRC262167:SRF262167 SHG262167:SHJ262167 RXK262167:RXN262167 RNO262167:RNR262167 RDS262167:RDV262167 QTW262167:QTZ262167 QKA262167:QKD262167 QAE262167:QAH262167 PQI262167:PQL262167 PGM262167:PGP262167 OWQ262167:OWT262167 OMU262167:OMX262167 OCY262167:ODB262167 NTC262167:NTF262167 NJG262167:NJJ262167 MZK262167:MZN262167 MPO262167:MPR262167 MFS262167:MFV262167 LVW262167:LVZ262167 LMA262167:LMD262167 LCE262167:LCH262167 KSI262167:KSL262167 KIM262167:KIP262167 JYQ262167:JYT262167 JOU262167:JOX262167 JEY262167:JFB262167 IVC262167:IVF262167 ILG262167:ILJ262167 IBK262167:IBN262167 HRO262167:HRR262167 HHS262167:HHV262167 GXW262167:GXZ262167 GOA262167:GOD262167 GEE262167:GEH262167 FUI262167:FUL262167 FKM262167:FKP262167 FAQ262167:FAT262167 EQU262167:EQX262167 EGY262167:EHB262167 DXC262167:DXF262167 DNG262167:DNJ262167 DDK262167:DDN262167 CTO262167:CTR262167 CJS262167:CJV262167 BZW262167:BZZ262167 BQA262167:BQD262167 BGE262167:BGH262167 AWI262167:AWL262167 AMM262167:AMP262167 ACQ262167:ACT262167 SU262167:SX262167 IY262167:JB262167 WVK196631:WVN196631 WLO196631:WLR196631 WBS196631:WBV196631 VRW196631:VRZ196631 VIA196631:VID196631 UYE196631:UYH196631 UOI196631:UOL196631 UEM196631:UEP196631 TUQ196631:TUT196631 TKU196631:TKX196631 TAY196631:TBB196631 SRC196631:SRF196631 SHG196631:SHJ196631 RXK196631:RXN196631 RNO196631:RNR196631 RDS196631:RDV196631 QTW196631:QTZ196631 QKA196631:QKD196631 QAE196631:QAH196631 PQI196631:PQL196631 PGM196631:PGP196631 OWQ196631:OWT196631 OMU196631:OMX196631 OCY196631:ODB196631 NTC196631:NTF196631 NJG196631:NJJ196631 MZK196631:MZN196631 MPO196631:MPR196631 MFS196631:MFV196631 LVW196631:LVZ196631 LMA196631:LMD196631 LCE196631:LCH196631 KSI196631:KSL196631 KIM196631:KIP196631 JYQ196631:JYT196631 JOU196631:JOX196631 JEY196631:JFB196631 IVC196631:IVF196631 ILG196631:ILJ196631 IBK196631:IBN196631 HRO196631:HRR196631 HHS196631:HHV196631 GXW196631:GXZ196631 GOA196631:GOD196631 GEE196631:GEH196631 FUI196631:FUL196631 FKM196631:FKP196631 FAQ196631:FAT196631 EQU196631:EQX196631 EGY196631:EHB196631 DXC196631:DXF196631 DNG196631:DNJ196631 DDK196631:DDN196631 CTO196631:CTR196631 CJS196631:CJV196631 BZW196631:BZZ196631 BQA196631:BQD196631 BGE196631:BGH196631 AWI196631:AWL196631 AMM196631:AMP196631 ACQ196631:ACT196631 SU196631:SX196631 IY196631:JB196631 WVK131095:WVN131095 WLO131095:WLR131095 WBS131095:WBV131095 VRW131095:VRZ131095 VIA131095:VID131095 UYE131095:UYH131095 UOI131095:UOL131095 UEM131095:UEP131095 TUQ131095:TUT131095 TKU131095:TKX131095 TAY131095:TBB131095 SRC131095:SRF131095 SHG131095:SHJ131095 RXK131095:RXN131095 RNO131095:RNR131095 RDS131095:RDV131095 QTW131095:QTZ131095 QKA131095:QKD131095 QAE131095:QAH131095 PQI131095:PQL131095 PGM131095:PGP131095 OWQ131095:OWT131095 OMU131095:OMX131095 OCY131095:ODB131095 NTC131095:NTF131095 NJG131095:NJJ131095 MZK131095:MZN131095 MPO131095:MPR131095 MFS131095:MFV131095 LVW131095:LVZ131095 LMA131095:LMD131095 LCE131095:LCH131095 KSI131095:KSL131095 KIM131095:KIP131095 JYQ131095:JYT131095 JOU131095:JOX131095 JEY131095:JFB131095 IVC131095:IVF131095 ILG131095:ILJ131095 IBK131095:IBN131095 HRO131095:HRR131095 HHS131095:HHV131095 GXW131095:GXZ131095 GOA131095:GOD131095 GEE131095:GEH131095 FUI131095:FUL131095 FKM131095:FKP131095 FAQ131095:FAT131095 EQU131095:EQX131095 EGY131095:EHB131095 DXC131095:DXF131095 DNG131095:DNJ131095 DDK131095:DDN131095 CTO131095:CTR131095 CJS131095:CJV131095 BZW131095:BZZ131095 BQA131095:BQD131095 BGE131095:BGH131095 AWI131095:AWL131095 AMM131095:AMP131095 ACQ131095:ACT131095 SU131095:SX131095 IY131095:JB131095 WVK65559:WVN65559 WLO65559:WLR65559 WBS65559:WBV65559 VRW65559:VRZ65559 VIA65559:VID65559 UYE65559:UYH65559 UOI65559:UOL65559 UEM65559:UEP65559 TUQ65559:TUT65559 TKU65559:TKX65559 TAY65559:TBB65559 SRC65559:SRF65559 SHG65559:SHJ65559 RXK65559:RXN65559 RNO65559:RNR65559 RDS65559:RDV65559 QTW65559:QTZ65559 QKA65559:QKD65559 QAE65559:QAH65559 PQI65559:PQL65559 PGM65559:PGP65559 OWQ65559:OWT65559 OMU65559:OMX65559 OCY65559:ODB65559 NTC65559:NTF65559 NJG65559:NJJ65559 MZK65559:MZN65559 MPO65559:MPR65559 MFS65559:MFV65559 LVW65559:LVZ65559 LMA65559:LMD65559 LCE65559:LCH65559 KSI65559:KSL65559 KIM65559:KIP65559 JYQ65559:JYT65559 JOU65559:JOX65559 JEY65559:JFB65559 IVC65559:IVF65559 ILG65559:ILJ65559 IBK65559:IBN65559 HRO65559:HRR65559 HHS65559:HHV65559 GXW65559:GXZ65559 GOA65559:GOD65559 GEE65559:GEH65559 FUI65559:FUL65559 FKM65559:FKP65559 FAQ65559:FAT65559 EQU65559:EQX65559 EGY65559:EHB65559 DXC65559:DXF65559 DNG65559:DNJ65559 DDK65559:DDN65559 CTO65559:CTR65559 CJS65559:CJV65559 BZW65559:BZZ65559 BQA65559:BQD65559 BGE65559:BGH65559 AWI65559:AWL65559 AMM65559:AMP65559 ACQ65559:ACT65559 SU65559:SX65559 IY65559:JB65559 E65559:G65559 E131095:G131095 E196631:G196631 E262167:G262167 E327703:G327703 E393239:G393239 E458775:G458775 E524311:G524311 E589847:G589847 E655383:G655383 E720919:G720919 E786455:G786455 E851991:G851991 E917527:G917527 E983063:G983063">
      <formula1>$E$517:$E$531</formula1>
    </dataValidation>
    <dataValidation type="list" allowBlank="1" showInputMessage="1" showErrorMessage="1" sqref="G65568:G65582 WVN39 WVN6:WVN36 JB6:JB36 SX6:SX36 ACT6:ACT36 AMP6:AMP36 AWL6:AWL36 BGH6:BGH36 BQD6:BQD36 BZZ6:BZZ36 CJV6:CJV36 CTR6:CTR36 DDN6:DDN36 DNJ6:DNJ36 DXF6:DXF36 EHB6:EHB36 EQX6:EQX36 FAT6:FAT36 FKP6:FKP36 FUL6:FUL36 GEH6:GEH36 GOD6:GOD36 GXZ6:GXZ36 HHV6:HHV36 HRR6:HRR36 IBN6:IBN36 ILJ6:ILJ36 IVF6:IVF36 JFB6:JFB36 JOX6:JOX36 JYT6:JYT36 KIP6:KIP36 KSL6:KSL36 LCH6:LCH36 LMD6:LMD36 LVZ6:LVZ36 MFV6:MFV36 MPR6:MPR36 MZN6:MZN36 NJJ6:NJJ36 NTF6:NTF36 ODB6:ODB36 OMX6:OMX36 OWT6:OWT36 PGP6:PGP36 PQL6:PQL36 QAH6:QAH36 QKD6:QKD36 QTZ6:QTZ36 RDV6:RDV36 RNR6:RNR36 RXN6:RXN36 SHJ6:SHJ36 SRF6:SRF36 TBB6:TBB36 TKX6:TKX36 TUT6:TUT36 UEP6:UEP36 UOL6:UOL36 UYH6:UYH36 VID6:VID36 VRZ6:VRZ36 WBV6:WBV36 WLR6:WLR36 G26:G36 G22:G24 G39 WLR39 WBV39 VRZ39 VID39 UYH39 UOL39 UEP39 TUT39 TKX39 TBB39 SRF39 SHJ39 RXN39 RNR39 RDV39 QTZ39 QKD39 QAH39 PQL39 PGP39 OWT39 OMX39 ODB39 NTF39 NJJ39 MZN39 MPR39 MFV39 LVZ39 LMD39 LCH39 KSL39 KIP39 JYT39 JOX39 JFB39 IVF39 ILJ39 IBN39 HRR39 HHV39 GXZ39 GOD39 GEH39 FUL39 FKP39 FAT39 EQX39 EHB39 DXF39 DNJ39 DDN39 CTR39 CJV39 BZZ39 BQD39 BGH39 AWL39 AMP39 ACT39 SX39 JB39 JB65568:JB65582 SX65568:SX65582 ACT65568:ACT65582 AMP65568:AMP65582 AWL65568:AWL65582 BGH65568:BGH65582 BQD65568:BQD65582 BZZ65568:BZZ65582 CJV65568:CJV65582 CTR65568:CTR65582 DDN65568:DDN65582 DNJ65568:DNJ65582 DXF65568:DXF65582 EHB65568:EHB65582 EQX65568:EQX65582 FAT65568:FAT65582 FKP65568:FKP65582 FUL65568:FUL65582 GEH65568:GEH65582 GOD65568:GOD65582 GXZ65568:GXZ65582 HHV65568:HHV65582 HRR65568:HRR65582 IBN65568:IBN65582 ILJ65568:ILJ65582 IVF65568:IVF65582 JFB65568:JFB65582 JOX65568:JOX65582 JYT65568:JYT65582 KIP65568:KIP65582 KSL65568:KSL65582 LCH65568:LCH65582 LMD65568:LMD65582 LVZ65568:LVZ65582 MFV65568:MFV65582 MPR65568:MPR65582 MZN65568:MZN65582 NJJ65568:NJJ65582 NTF65568:NTF65582 ODB65568:ODB65582 OMX65568:OMX65582 OWT65568:OWT65582 PGP65568:PGP65582 PQL65568:PQL65582 QAH65568:QAH65582 QKD65568:QKD65582 QTZ65568:QTZ65582 RDV65568:RDV65582 RNR65568:RNR65582 RXN65568:RXN65582 SHJ65568:SHJ65582 SRF65568:SRF65582 TBB65568:TBB65582 TKX65568:TKX65582 TUT65568:TUT65582 UEP65568:UEP65582 UOL65568:UOL65582 UYH65568:UYH65582 VID65568:VID65582 VRZ65568:VRZ65582 WBV65568:WBV65582 WLR65568:WLR65582 WVN65568:WVN65582 G131104:G131118 JB131104:JB131118 SX131104:SX131118 ACT131104:ACT131118 AMP131104:AMP131118 AWL131104:AWL131118 BGH131104:BGH131118 BQD131104:BQD131118 BZZ131104:BZZ131118 CJV131104:CJV131118 CTR131104:CTR131118 DDN131104:DDN131118 DNJ131104:DNJ131118 DXF131104:DXF131118 EHB131104:EHB131118 EQX131104:EQX131118 FAT131104:FAT131118 FKP131104:FKP131118 FUL131104:FUL131118 GEH131104:GEH131118 GOD131104:GOD131118 GXZ131104:GXZ131118 HHV131104:HHV131118 HRR131104:HRR131118 IBN131104:IBN131118 ILJ131104:ILJ131118 IVF131104:IVF131118 JFB131104:JFB131118 JOX131104:JOX131118 JYT131104:JYT131118 KIP131104:KIP131118 KSL131104:KSL131118 LCH131104:LCH131118 LMD131104:LMD131118 LVZ131104:LVZ131118 MFV131104:MFV131118 MPR131104:MPR131118 MZN131104:MZN131118 NJJ131104:NJJ131118 NTF131104:NTF131118 ODB131104:ODB131118 OMX131104:OMX131118 OWT131104:OWT131118 PGP131104:PGP131118 PQL131104:PQL131118 QAH131104:QAH131118 QKD131104:QKD131118 QTZ131104:QTZ131118 RDV131104:RDV131118 RNR131104:RNR131118 RXN131104:RXN131118 SHJ131104:SHJ131118 SRF131104:SRF131118 TBB131104:TBB131118 TKX131104:TKX131118 TUT131104:TUT131118 UEP131104:UEP131118 UOL131104:UOL131118 UYH131104:UYH131118 VID131104:VID131118 VRZ131104:VRZ131118 WBV131104:WBV131118 WLR131104:WLR131118 WVN131104:WVN131118 G196640:G196654 JB196640:JB196654 SX196640:SX196654 ACT196640:ACT196654 AMP196640:AMP196654 AWL196640:AWL196654 BGH196640:BGH196654 BQD196640:BQD196654 BZZ196640:BZZ196654 CJV196640:CJV196654 CTR196640:CTR196654 DDN196640:DDN196654 DNJ196640:DNJ196654 DXF196640:DXF196654 EHB196640:EHB196654 EQX196640:EQX196654 FAT196640:FAT196654 FKP196640:FKP196654 FUL196640:FUL196654 GEH196640:GEH196654 GOD196640:GOD196654 GXZ196640:GXZ196654 HHV196640:HHV196654 HRR196640:HRR196654 IBN196640:IBN196654 ILJ196640:ILJ196654 IVF196640:IVF196654 JFB196640:JFB196654 JOX196640:JOX196654 JYT196640:JYT196654 KIP196640:KIP196654 KSL196640:KSL196654 LCH196640:LCH196654 LMD196640:LMD196654 LVZ196640:LVZ196654 MFV196640:MFV196654 MPR196640:MPR196654 MZN196640:MZN196654 NJJ196640:NJJ196654 NTF196640:NTF196654 ODB196640:ODB196654 OMX196640:OMX196654 OWT196640:OWT196654 PGP196640:PGP196654 PQL196640:PQL196654 QAH196640:QAH196654 QKD196640:QKD196654 QTZ196640:QTZ196654 RDV196640:RDV196654 RNR196640:RNR196654 RXN196640:RXN196654 SHJ196640:SHJ196654 SRF196640:SRF196654 TBB196640:TBB196654 TKX196640:TKX196654 TUT196640:TUT196654 UEP196640:UEP196654 UOL196640:UOL196654 UYH196640:UYH196654 VID196640:VID196654 VRZ196640:VRZ196654 WBV196640:WBV196654 WLR196640:WLR196654 WVN196640:WVN196654 G262176:G262190 JB262176:JB262190 SX262176:SX262190 ACT262176:ACT262190 AMP262176:AMP262190 AWL262176:AWL262190 BGH262176:BGH262190 BQD262176:BQD262190 BZZ262176:BZZ262190 CJV262176:CJV262190 CTR262176:CTR262190 DDN262176:DDN262190 DNJ262176:DNJ262190 DXF262176:DXF262190 EHB262176:EHB262190 EQX262176:EQX262190 FAT262176:FAT262190 FKP262176:FKP262190 FUL262176:FUL262190 GEH262176:GEH262190 GOD262176:GOD262190 GXZ262176:GXZ262190 HHV262176:HHV262190 HRR262176:HRR262190 IBN262176:IBN262190 ILJ262176:ILJ262190 IVF262176:IVF262190 JFB262176:JFB262190 JOX262176:JOX262190 JYT262176:JYT262190 KIP262176:KIP262190 KSL262176:KSL262190 LCH262176:LCH262190 LMD262176:LMD262190 LVZ262176:LVZ262190 MFV262176:MFV262190 MPR262176:MPR262190 MZN262176:MZN262190 NJJ262176:NJJ262190 NTF262176:NTF262190 ODB262176:ODB262190 OMX262176:OMX262190 OWT262176:OWT262190 PGP262176:PGP262190 PQL262176:PQL262190 QAH262176:QAH262190 QKD262176:QKD262190 QTZ262176:QTZ262190 RDV262176:RDV262190 RNR262176:RNR262190 RXN262176:RXN262190 SHJ262176:SHJ262190 SRF262176:SRF262190 TBB262176:TBB262190 TKX262176:TKX262190 TUT262176:TUT262190 UEP262176:UEP262190 UOL262176:UOL262190 UYH262176:UYH262190 VID262176:VID262190 VRZ262176:VRZ262190 WBV262176:WBV262190 WLR262176:WLR262190 WVN262176:WVN262190 G327712:G327726 JB327712:JB327726 SX327712:SX327726 ACT327712:ACT327726 AMP327712:AMP327726 AWL327712:AWL327726 BGH327712:BGH327726 BQD327712:BQD327726 BZZ327712:BZZ327726 CJV327712:CJV327726 CTR327712:CTR327726 DDN327712:DDN327726 DNJ327712:DNJ327726 DXF327712:DXF327726 EHB327712:EHB327726 EQX327712:EQX327726 FAT327712:FAT327726 FKP327712:FKP327726 FUL327712:FUL327726 GEH327712:GEH327726 GOD327712:GOD327726 GXZ327712:GXZ327726 HHV327712:HHV327726 HRR327712:HRR327726 IBN327712:IBN327726 ILJ327712:ILJ327726 IVF327712:IVF327726 JFB327712:JFB327726 JOX327712:JOX327726 JYT327712:JYT327726 KIP327712:KIP327726 KSL327712:KSL327726 LCH327712:LCH327726 LMD327712:LMD327726 LVZ327712:LVZ327726 MFV327712:MFV327726 MPR327712:MPR327726 MZN327712:MZN327726 NJJ327712:NJJ327726 NTF327712:NTF327726 ODB327712:ODB327726 OMX327712:OMX327726 OWT327712:OWT327726 PGP327712:PGP327726 PQL327712:PQL327726 QAH327712:QAH327726 QKD327712:QKD327726 QTZ327712:QTZ327726 RDV327712:RDV327726 RNR327712:RNR327726 RXN327712:RXN327726 SHJ327712:SHJ327726 SRF327712:SRF327726 TBB327712:TBB327726 TKX327712:TKX327726 TUT327712:TUT327726 UEP327712:UEP327726 UOL327712:UOL327726 UYH327712:UYH327726 VID327712:VID327726 VRZ327712:VRZ327726 WBV327712:WBV327726 WLR327712:WLR327726 WVN327712:WVN327726 G393248:G393262 JB393248:JB393262 SX393248:SX393262 ACT393248:ACT393262 AMP393248:AMP393262 AWL393248:AWL393262 BGH393248:BGH393262 BQD393248:BQD393262 BZZ393248:BZZ393262 CJV393248:CJV393262 CTR393248:CTR393262 DDN393248:DDN393262 DNJ393248:DNJ393262 DXF393248:DXF393262 EHB393248:EHB393262 EQX393248:EQX393262 FAT393248:FAT393262 FKP393248:FKP393262 FUL393248:FUL393262 GEH393248:GEH393262 GOD393248:GOD393262 GXZ393248:GXZ393262 HHV393248:HHV393262 HRR393248:HRR393262 IBN393248:IBN393262 ILJ393248:ILJ393262 IVF393248:IVF393262 JFB393248:JFB393262 JOX393248:JOX393262 JYT393248:JYT393262 KIP393248:KIP393262 KSL393248:KSL393262 LCH393248:LCH393262 LMD393248:LMD393262 LVZ393248:LVZ393262 MFV393248:MFV393262 MPR393248:MPR393262 MZN393248:MZN393262 NJJ393248:NJJ393262 NTF393248:NTF393262 ODB393248:ODB393262 OMX393248:OMX393262 OWT393248:OWT393262 PGP393248:PGP393262 PQL393248:PQL393262 QAH393248:QAH393262 QKD393248:QKD393262 QTZ393248:QTZ393262 RDV393248:RDV393262 RNR393248:RNR393262 RXN393248:RXN393262 SHJ393248:SHJ393262 SRF393248:SRF393262 TBB393248:TBB393262 TKX393248:TKX393262 TUT393248:TUT393262 UEP393248:UEP393262 UOL393248:UOL393262 UYH393248:UYH393262 VID393248:VID393262 VRZ393248:VRZ393262 WBV393248:WBV393262 WLR393248:WLR393262 WVN393248:WVN393262 G458784:G458798 JB458784:JB458798 SX458784:SX458798 ACT458784:ACT458798 AMP458784:AMP458798 AWL458784:AWL458798 BGH458784:BGH458798 BQD458784:BQD458798 BZZ458784:BZZ458798 CJV458784:CJV458798 CTR458784:CTR458798 DDN458784:DDN458798 DNJ458784:DNJ458798 DXF458784:DXF458798 EHB458784:EHB458798 EQX458784:EQX458798 FAT458784:FAT458798 FKP458784:FKP458798 FUL458784:FUL458798 GEH458784:GEH458798 GOD458784:GOD458798 GXZ458784:GXZ458798 HHV458784:HHV458798 HRR458784:HRR458798 IBN458784:IBN458798 ILJ458784:ILJ458798 IVF458784:IVF458798 JFB458784:JFB458798 JOX458784:JOX458798 JYT458784:JYT458798 KIP458784:KIP458798 KSL458784:KSL458798 LCH458784:LCH458798 LMD458784:LMD458798 LVZ458784:LVZ458798 MFV458784:MFV458798 MPR458784:MPR458798 MZN458784:MZN458798 NJJ458784:NJJ458798 NTF458784:NTF458798 ODB458784:ODB458798 OMX458784:OMX458798 OWT458784:OWT458798 PGP458784:PGP458798 PQL458784:PQL458798 QAH458784:QAH458798 QKD458784:QKD458798 QTZ458784:QTZ458798 RDV458784:RDV458798 RNR458784:RNR458798 RXN458784:RXN458798 SHJ458784:SHJ458798 SRF458784:SRF458798 TBB458784:TBB458798 TKX458784:TKX458798 TUT458784:TUT458798 UEP458784:UEP458798 UOL458784:UOL458798 UYH458784:UYH458798 VID458784:VID458798 VRZ458784:VRZ458798 WBV458784:WBV458798 WLR458784:WLR458798 WVN458784:WVN458798 G524320:G524334 JB524320:JB524334 SX524320:SX524334 ACT524320:ACT524334 AMP524320:AMP524334 AWL524320:AWL524334 BGH524320:BGH524334 BQD524320:BQD524334 BZZ524320:BZZ524334 CJV524320:CJV524334 CTR524320:CTR524334 DDN524320:DDN524334 DNJ524320:DNJ524334 DXF524320:DXF524334 EHB524320:EHB524334 EQX524320:EQX524334 FAT524320:FAT524334 FKP524320:FKP524334 FUL524320:FUL524334 GEH524320:GEH524334 GOD524320:GOD524334 GXZ524320:GXZ524334 HHV524320:HHV524334 HRR524320:HRR524334 IBN524320:IBN524334 ILJ524320:ILJ524334 IVF524320:IVF524334 JFB524320:JFB524334 JOX524320:JOX524334 JYT524320:JYT524334 KIP524320:KIP524334 KSL524320:KSL524334 LCH524320:LCH524334 LMD524320:LMD524334 LVZ524320:LVZ524334 MFV524320:MFV524334 MPR524320:MPR524334 MZN524320:MZN524334 NJJ524320:NJJ524334 NTF524320:NTF524334 ODB524320:ODB524334 OMX524320:OMX524334 OWT524320:OWT524334 PGP524320:PGP524334 PQL524320:PQL524334 QAH524320:QAH524334 QKD524320:QKD524334 QTZ524320:QTZ524334 RDV524320:RDV524334 RNR524320:RNR524334 RXN524320:RXN524334 SHJ524320:SHJ524334 SRF524320:SRF524334 TBB524320:TBB524334 TKX524320:TKX524334 TUT524320:TUT524334 UEP524320:UEP524334 UOL524320:UOL524334 UYH524320:UYH524334 VID524320:VID524334 VRZ524320:VRZ524334 WBV524320:WBV524334 WLR524320:WLR524334 WVN524320:WVN524334 G589856:G589870 JB589856:JB589870 SX589856:SX589870 ACT589856:ACT589870 AMP589856:AMP589870 AWL589856:AWL589870 BGH589856:BGH589870 BQD589856:BQD589870 BZZ589856:BZZ589870 CJV589856:CJV589870 CTR589856:CTR589870 DDN589856:DDN589870 DNJ589856:DNJ589870 DXF589856:DXF589870 EHB589856:EHB589870 EQX589856:EQX589870 FAT589856:FAT589870 FKP589856:FKP589870 FUL589856:FUL589870 GEH589856:GEH589870 GOD589856:GOD589870 GXZ589856:GXZ589870 HHV589856:HHV589870 HRR589856:HRR589870 IBN589856:IBN589870 ILJ589856:ILJ589870 IVF589856:IVF589870 JFB589856:JFB589870 JOX589856:JOX589870 JYT589856:JYT589870 KIP589856:KIP589870 KSL589856:KSL589870 LCH589856:LCH589870 LMD589856:LMD589870 LVZ589856:LVZ589870 MFV589856:MFV589870 MPR589856:MPR589870 MZN589856:MZN589870 NJJ589856:NJJ589870 NTF589856:NTF589870 ODB589856:ODB589870 OMX589856:OMX589870 OWT589856:OWT589870 PGP589856:PGP589870 PQL589856:PQL589870 QAH589856:QAH589870 QKD589856:QKD589870 QTZ589856:QTZ589870 RDV589856:RDV589870 RNR589856:RNR589870 RXN589856:RXN589870 SHJ589856:SHJ589870 SRF589856:SRF589870 TBB589856:TBB589870 TKX589856:TKX589870 TUT589856:TUT589870 UEP589856:UEP589870 UOL589856:UOL589870 UYH589856:UYH589870 VID589856:VID589870 VRZ589856:VRZ589870 WBV589856:WBV589870 WLR589856:WLR589870 WVN589856:WVN589870 G655392:G655406 JB655392:JB655406 SX655392:SX655406 ACT655392:ACT655406 AMP655392:AMP655406 AWL655392:AWL655406 BGH655392:BGH655406 BQD655392:BQD655406 BZZ655392:BZZ655406 CJV655392:CJV655406 CTR655392:CTR655406 DDN655392:DDN655406 DNJ655392:DNJ655406 DXF655392:DXF655406 EHB655392:EHB655406 EQX655392:EQX655406 FAT655392:FAT655406 FKP655392:FKP655406 FUL655392:FUL655406 GEH655392:GEH655406 GOD655392:GOD655406 GXZ655392:GXZ655406 HHV655392:HHV655406 HRR655392:HRR655406 IBN655392:IBN655406 ILJ655392:ILJ655406 IVF655392:IVF655406 JFB655392:JFB655406 JOX655392:JOX655406 JYT655392:JYT655406 KIP655392:KIP655406 KSL655392:KSL655406 LCH655392:LCH655406 LMD655392:LMD655406 LVZ655392:LVZ655406 MFV655392:MFV655406 MPR655392:MPR655406 MZN655392:MZN655406 NJJ655392:NJJ655406 NTF655392:NTF655406 ODB655392:ODB655406 OMX655392:OMX655406 OWT655392:OWT655406 PGP655392:PGP655406 PQL655392:PQL655406 QAH655392:QAH655406 QKD655392:QKD655406 QTZ655392:QTZ655406 RDV655392:RDV655406 RNR655392:RNR655406 RXN655392:RXN655406 SHJ655392:SHJ655406 SRF655392:SRF655406 TBB655392:TBB655406 TKX655392:TKX655406 TUT655392:TUT655406 UEP655392:UEP655406 UOL655392:UOL655406 UYH655392:UYH655406 VID655392:VID655406 VRZ655392:VRZ655406 WBV655392:WBV655406 WLR655392:WLR655406 WVN655392:WVN655406 G720928:G720942 JB720928:JB720942 SX720928:SX720942 ACT720928:ACT720942 AMP720928:AMP720942 AWL720928:AWL720942 BGH720928:BGH720942 BQD720928:BQD720942 BZZ720928:BZZ720942 CJV720928:CJV720942 CTR720928:CTR720942 DDN720928:DDN720942 DNJ720928:DNJ720942 DXF720928:DXF720942 EHB720928:EHB720942 EQX720928:EQX720942 FAT720928:FAT720942 FKP720928:FKP720942 FUL720928:FUL720942 GEH720928:GEH720942 GOD720928:GOD720942 GXZ720928:GXZ720942 HHV720928:HHV720942 HRR720928:HRR720942 IBN720928:IBN720942 ILJ720928:ILJ720942 IVF720928:IVF720942 JFB720928:JFB720942 JOX720928:JOX720942 JYT720928:JYT720942 KIP720928:KIP720942 KSL720928:KSL720942 LCH720928:LCH720942 LMD720928:LMD720942 LVZ720928:LVZ720942 MFV720928:MFV720942 MPR720928:MPR720942 MZN720928:MZN720942 NJJ720928:NJJ720942 NTF720928:NTF720942 ODB720928:ODB720942 OMX720928:OMX720942 OWT720928:OWT720942 PGP720928:PGP720942 PQL720928:PQL720942 QAH720928:QAH720942 QKD720928:QKD720942 QTZ720928:QTZ720942 RDV720928:RDV720942 RNR720928:RNR720942 RXN720928:RXN720942 SHJ720928:SHJ720942 SRF720928:SRF720942 TBB720928:TBB720942 TKX720928:TKX720942 TUT720928:TUT720942 UEP720928:UEP720942 UOL720928:UOL720942 UYH720928:UYH720942 VID720928:VID720942 VRZ720928:VRZ720942 WBV720928:WBV720942 WLR720928:WLR720942 WVN720928:WVN720942 G786464:G786478 JB786464:JB786478 SX786464:SX786478 ACT786464:ACT786478 AMP786464:AMP786478 AWL786464:AWL786478 BGH786464:BGH786478 BQD786464:BQD786478 BZZ786464:BZZ786478 CJV786464:CJV786478 CTR786464:CTR786478 DDN786464:DDN786478 DNJ786464:DNJ786478 DXF786464:DXF786478 EHB786464:EHB786478 EQX786464:EQX786478 FAT786464:FAT786478 FKP786464:FKP786478 FUL786464:FUL786478 GEH786464:GEH786478 GOD786464:GOD786478 GXZ786464:GXZ786478 HHV786464:HHV786478 HRR786464:HRR786478 IBN786464:IBN786478 ILJ786464:ILJ786478 IVF786464:IVF786478 JFB786464:JFB786478 JOX786464:JOX786478 JYT786464:JYT786478 KIP786464:KIP786478 KSL786464:KSL786478 LCH786464:LCH786478 LMD786464:LMD786478 LVZ786464:LVZ786478 MFV786464:MFV786478 MPR786464:MPR786478 MZN786464:MZN786478 NJJ786464:NJJ786478 NTF786464:NTF786478 ODB786464:ODB786478 OMX786464:OMX786478 OWT786464:OWT786478 PGP786464:PGP786478 PQL786464:PQL786478 QAH786464:QAH786478 QKD786464:QKD786478 QTZ786464:QTZ786478 RDV786464:RDV786478 RNR786464:RNR786478 RXN786464:RXN786478 SHJ786464:SHJ786478 SRF786464:SRF786478 TBB786464:TBB786478 TKX786464:TKX786478 TUT786464:TUT786478 UEP786464:UEP786478 UOL786464:UOL786478 UYH786464:UYH786478 VID786464:VID786478 VRZ786464:VRZ786478 WBV786464:WBV786478 WLR786464:WLR786478 WVN786464:WVN786478 G852000:G852014 JB852000:JB852014 SX852000:SX852014 ACT852000:ACT852014 AMP852000:AMP852014 AWL852000:AWL852014 BGH852000:BGH852014 BQD852000:BQD852014 BZZ852000:BZZ852014 CJV852000:CJV852014 CTR852000:CTR852014 DDN852000:DDN852014 DNJ852000:DNJ852014 DXF852000:DXF852014 EHB852000:EHB852014 EQX852000:EQX852014 FAT852000:FAT852014 FKP852000:FKP852014 FUL852000:FUL852014 GEH852000:GEH852014 GOD852000:GOD852014 GXZ852000:GXZ852014 HHV852000:HHV852014 HRR852000:HRR852014 IBN852000:IBN852014 ILJ852000:ILJ852014 IVF852000:IVF852014 JFB852000:JFB852014 JOX852000:JOX852014 JYT852000:JYT852014 KIP852000:KIP852014 KSL852000:KSL852014 LCH852000:LCH852014 LMD852000:LMD852014 LVZ852000:LVZ852014 MFV852000:MFV852014 MPR852000:MPR852014 MZN852000:MZN852014 NJJ852000:NJJ852014 NTF852000:NTF852014 ODB852000:ODB852014 OMX852000:OMX852014 OWT852000:OWT852014 PGP852000:PGP852014 PQL852000:PQL852014 QAH852000:QAH852014 QKD852000:QKD852014 QTZ852000:QTZ852014 RDV852000:RDV852014 RNR852000:RNR852014 RXN852000:RXN852014 SHJ852000:SHJ852014 SRF852000:SRF852014 TBB852000:TBB852014 TKX852000:TKX852014 TUT852000:TUT852014 UEP852000:UEP852014 UOL852000:UOL852014 UYH852000:UYH852014 VID852000:VID852014 VRZ852000:VRZ852014 WBV852000:WBV852014 WLR852000:WLR852014 WVN852000:WVN852014 G917536:G917550 JB917536:JB917550 SX917536:SX917550 ACT917536:ACT917550 AMP917536:AMP917550 AWL917536:AWL917550 BGH917536:BGH917550 BQD917536:BQD917550 BZZ917536:BZZ917550 CJV917536:CJV917550 CTR917536:CTR917550 DDN917536:DDN917550 DNJ917536:DNJ917550 DXF917536:DXF917550 EHB917536:EHB917550 EQX917536:EQX917550 FAT917536:FAT917550 FKP917536:FKP917550 FUL917536:FUL917550 GEH917536:GEH917550 GOD917536:GOD917550 GXZ917536:GXZ917550 HHV917536:HHV917550 HRR917536:HRR917550 IBN917536:IBN917550 ILJ917536:ILJ917550 IVF917536:IVF917550 JFB917536:JFB917550 JOX917536:JOX917550 JYT917536:JYT917550 KIP917536:KIP917550 KSL917536:KSL917550 LCH917536:LCH917550 LMD917536:LMD917550 LVZ917536:LVZ917550 MFV917536:MFV917550 MPR917536:MPR917550 MZN917536:MZN917550 NJJ917536:NJJ917550 NTF917536:NTF917550 ODB917536:ODB917550 OMX917536:OMX917550 OWT917536:OWT917550 PGP917536:PGP917550 PQL917536:PQL917550 QAH917536:QAH917550 QKD917536:QKD917550 QTZ917536:QTZ917550 RDV917536:RDV917550 RNR917536:RNR917550 RXN917536:RXN917550 SHJ917536:SHJ917550 SRF917536:SRF917550 TBB917536:TBB917550 TKX917536:TKX917550 TUT917536:TUT917550 UEP917536:UEP917550 UOL917536:UOL917550 UYH917536:UYH917550 VID917536:VID917550 VRZ917536:VRZ917550 WBV917536:WBV917550 WLR917536:WLR917550 WVN917536:WVN917550 G983072:G983086 JB983072:JB983086 SX983072:SX983086 ACT983072:ACT983086 AMP983072:AMP983086 AWL983072:AWL983086 BGH983072:BGH983086 BQD983072:BQD983086 BZZ983072:BZZ983086 CJV983072:CJV983086 CTR983072:CTR983086 DDN983072:DDN983086 DNJ983072:DNJ983086 DXF983072:DXF983086 EHB983072:EHB983086 EQX983072:EQX983086 FAT983072:FAT983086 FKP983072:FKP983086 FUL983072:FUL983086 GEH983072:GEH983086 GOD983072:GOD983086 GXZ983072:GXZ983086 HHV983072:HHV983086 HRR983072:HRR983086 IBN983072:IBN983086 ILJ983072:ILJ983086 IVF983072:IVF983086 JFB983072:JFB983086 JOX983072:JOX983086 JYT983072:JYT983086 KIP983072:KIP983086 KSL983072:KSL983086 LCH983072:LCH983086 LMD983072:LMD983086 LVZ983072:LVZ983086 MFV983072:MFV983086 MPR983072:MPR983086 MZN983072:MZN983086 NJJ983072:NJJ983086 NTF983072:NTF983086 ODB983072:ODB983086 OMX983072:OMX983086 OWT983072:OWT983086 PGP983072:PGP983086 PQL983072:PQL983086 QAH983072:QAH983086 QKD983072:QKD983086 QTZ983072:QTZ983086 RDV983072:RDV983086 RNR983072:RNR983086 RXN983072:RXN983086 SHJ983072:SHJ983086 SRF983072:SRF983086 TBB983072:TBB983086 TKX983072:TKX983086 TUT983072:TUT983086 UEP983072:UEP983086 UOL983072:UOL983086 UYH983072:UYH983086 VID983072:VID983086 VRZ983072:VRZ983086 WBV983072:WBV983086 WLR983072:WLR983086 G6 WVN983072:WVN983086 G8:G14 G16:G20">
      <formula1>$F$517:$F$522</formula1>
    </dataValidation>
    <dataValidation type="list" allowBlank="1" showInputMessage="1" showErrorMessage="1" sqref="AI65568:AK65582 WWN39 WWN6:WWN36 KB6:KB36 TX6:TX36 ADT6:ADT36 ANP6:ANP36 AXL6:AXL36 BHH6:BHH36 BRD6:BRD36 CAZ6:CAZ36 CKV6:CKV36 CUR6:CUR36 DEN6:DEN36 DOJ6:DOJ36 DYF6:DYF36 EIB6:EIB36 ERX6:ERX36 FBT6:FBT36 FLP6:FLP36 FVL6:FVL36 GFH6:GFH36 GPD6:GPD36 GYZ6:GYZ36 HIV6:HIV36 HSR6:HSR36 ICN6:ICN36 IMJ6:IMJ36 IWF6:IWF36 JGB6:JGB36 JPX6:JPX36 JZT6:JZT36 KJP6:KJP36 KTL6:KTL36 LDH6:LDH36 LND6:LND36 LWZ6:LWZ36 MGV6:MGV36 MQR6:MQR36 NAN6:NAN36 NKJ6:NKJ36 NUF6:NUF36 OEB6:OEB36 ONX6:ONX36 OXT6:OXT36 PHP6:PHP36 PRL6:PRL36 QBH6:QBH36 QLD6:QLD36 QUZ6:QUZ36 REV6:REV36 ROR6:ROR36 RYN6:RYN36 SIJ6:SIJ36 SSF6:SSF36 TCB6:TCB36 TLX6:TLX36 TVT6:TVT36 UFP6:UFP36 UPL6:UPL36 UZH6:UZH36 VJD6:VJD36 VSZ6:VSZ36 WCV6:WCV36 WMR6:WMR36 AI33:AI34 WMR39 WCV39 VSZ39 VJD39 UZH39 UPL39 UFP39 TVT39 TLX39 TCB39 SSF39 SIJ39 RYN39 ROR39 REV39 QUZ39 QLD39 QBH39 PRL39 PHP39 OXT39 ONX39 OEB39 NUF39 NKJ39 NAN39 MQR39 MGV39 LWZ39 LND39 LDH39 KTL39 KJP39 JZT39 JPX39 JGB39 IWF39 IMJ39 ICN39 HSR39 HIV39 GYZ39 GPD39 GFH39 FVL39 FLP39 FBT39 ERX39 EIB39 DYF39 DOJ39 DEN39 CUR39 CKV39 CAZ39 BRD39 BHH39 AXL39 ANP39 ADT39 TX39 AI30 WWN983072:WWN983086 KB39 KB65568:KB65582 TX65568:TX65582 ADT65568:ADT65582 ANP65568:ANP65582 AXL65568:AXL65582 BHH65568:BHH65582 BRD65568:BRD65582 CAZ65568:CAZ65582 CKV65568:CKV65582 CUR65568:CUR65582 DEN65568:DEN65582 DOJ65568:DOJ65582 DYF65568:DYF65582 EIB65568:EIB65582 ERX65568:ERX65582 FBT65568:FBT65582 FLP65568:FLP65582 FVL65568:FVL65582 GFH65568:GFH65582 GPD65568:GPD65582 GYZ65568:GYZ65582 HIV65568:HIV65582 HSR65568:HSR65582 ICN65568:ICN65582 IMJ65568:IMJ65582 IWF65568:IWF65582 JGB65568:JGB65582 JPX65568:JPX65582 JZT65568:JZT65582 KJP65568:KJP65582 KTL65568:KTL65582 LDH65568:LDH65582 LND65568:LND65582 LWZ65568:LWZ65582 MGV65568:MGV65582 MQR65568:MQR65582 NAN65568:NAN65582 NKJ65568:NKJ65582 NUF65568:NUF65582 OEB65568:OEB65582 ONX65568:ONX65582 OXT65568:OXT65582 PHP65568:PHP65582 PRL65568:PRL65582 QBH65568:QBH65582 QLD65568:QLD65582 QUZ65568:QUZ65582 REV65568:REV65582 ROR65568:ROR65582 RYN65568:RYN65582 SIJ65568:SIJ65582 SSF65568:SSF65582 TCB65568:TCB65582 TLX65568:TLX65582 TVT65568:TVT65582 UFP65568:UFP65582 UPL65568:UPL65582 UZH65568:UZH65582 VJD65568:VJD65582 VSZ65568:VSZ65582 WCV65568:WCV65582 WMR65568:WMR65582 WWN65568:WWN65582 AI131104:AK131118 KB131104:KB131118 TX131104:TX131118 ADT131104:ADT131118 ANP131104:ANP131118 AXL131104:AXL131118 BHH131104:BHH131118 BRD131104:BRD131118 CAZ131104:CAZ131118 CKV131104:CKV131118 CUR131104:CUR131118 DEN131104:DEN131118 DOJ131104:DOJ131118 DYF131104:DYF131118 EIB131104:EIB131118 ERX131104:ERX131118 FBT131104:FBT131118 FLP131104:FLP131118 FVL131104:FVL131118 GFH131104:GFH131118 GPD131104:GPD131118 GYZ131104:GYZ131118 HIV131104:HIV131118 HSR131104:HSR131118 ICN131104:ICN131118 IMJ131104:IMJ131118 IWF131104:IWF131118 JGB131104:JGB131118 JPX131104:JPX131118 JZT131104:JZT131118 KJP131104:KJP131118 KTL131104:KTL131118 LDH131104:LDH131118 LND131104:LND131118 LWZ131104:LWZ131118 MGV131104:MGV131118 MQR131104:MQR131118 NAN131104:NAN131118 NKJ131104:NKJ131118 NUF131104:NUF131118 OEB131104:OEB131118 ONX131104:ONX131118 OXT131104:OXT131118 PHP131104:PHP131118 PRL131104:PRL131118 QBH131104:QBH131118 QLD131104:QLD131118 QUZ131104:QUZ131118 REV131104:REV131118 ROR131104:ROR131118 RYN131104:RYN131118 SIJ131104:SIJ131118 SSF131104:SSF131118 TCB131104:TCB131118 TLX131104:TLX131118 TVT131104:TVT131118 UFP131104:UFP131118 UPL131104:UPL131118 UZH131104:UZH131118 VJD131104:VJD131118 VSZ131104:VSZ131118 WCV131104:WCV131118 WMR131104:WMR131118 WWN131104:WWN131118 AI196640:AK196654 KB196640:KB196654 TX196640:TX196654 ADT196640:ADT196654 ANP196640:ANP196654 AXL196640:AXL196654 BHH196640:BHH196654 BRD196640:BRD196654 CAZ196640:CAZ196654 CKV196640:CKV196654 CUR196640:CUR196654 DEN196640:DEN196654 DOJ196640:DOJ196654 DYF196640:DYF196654 EIB196640:EIB196654 ERX196640:ERX196654 FBT196640:FBT196654 FLP196640:FLP196654 FVL196640:FVL196654 GFH196640:GFH196654 GPD196640:GPD196654 GYZ196640:GYZ196654 HIV196640:HIV196654 HSR196640:HSR196654 ICN196640:ICN196654 IMJ196640:IMJ196654 IWF196640:IWF196654 JGB196640:JGB196654 JPX196640:JPX196654 JZT196640:JZT196654 KJP196640:KJP196654 KTL196640:KTL196654 LDH196640:LDH196654 LND196640:LND196654 LWZ196640:LWZ196654 MGV196640:MGV196654 MQR196640:MQR196654 NAN196640:NAN196654 NKJ196640:NKJ196654 NUF196640:NUF196654 OEB196640:OEB196654 ONX196640:ONX196654 OXT196640:OXT196654 PHP196640:PHP196654 PRL196640:PRL196654 QBH196640:QBH196654 QLD196640:QLD196654 QUZ196640:QUZ196654 REV196640:REV196654 ROR196640:ROR196654 RYN196640:RYN196654 SIJ196640:SIJ196654 SSF196640:SSF196654 TCB196640:TCB196654 TLX196640:TLX196654 TVT196640:TVT196654 UFP196640:UFP196654 UPL196640:UPL196654 UZH196640:UZH196654 VJD196640:VJD196654 VSZ196640:VSZ196654 WCV196640:WCV196654 WMR196640:WMR196654 WWN196640:WWN196654 AI262176:AK262190 KB262176:KB262190 TX262176:TX262190 ADT262176:ADT262190 ANP262176:ANP262190 AXL262176:AXL262190 BHH262176:BHH262190 BRD262176:BRD262190 CAZ262176:CAZ262190 CKV262176:CKV262190 CUR262176:CUR262190 DEN262176:DEN262190 DOJ262176:DOJ262190 DYF262176:DYF262190 EIB262176:EIB262190 ERX262176:ERX262190 FBT262176:FBT262190 FLP262176:FLP262190 FVL262176:FVL262190 GFH262176:GFH262190 GPD262176:GPD262190 GYZ262176:GYZ262190 HIV262176:HIV262190 HSR262176:HSR262190 ICN262176:ICN262190 IMJ262176:IMJ262190 IWF262176:IWF262190 JGB262176:JGB262190 JPX262176:JPX262190 JZT262176:JZT262190 KJP262176:KJP262190 KTL262176:KTL262190 LDH262176:LDH262190 LND262176:LND262190 LWZ262176:LWZ262190 MGV262176:MGV262190 MQR262176:MQR262190 NAN262176:NAN262190 NKJ262176:NKJ262190 NUF262176:NUF262190 OEB262176:OEB262190 ONX262176:ONX262190 OXT262176:OXT262190 PHP262176:PHP262190 PRL262176:PRL262190 QBH262176:QBH262190 QLD262176:QLD262190 QUZ262176:QUZ262190 REV262176:REV262190 ROR262176:ROR262190 RYN262176:RYN262190 SIJ262176:SIJ262190 SSF262176:SSF262190 TCB262176:TCB262190 TLX262176:TLX262190 TVT262176:TVT262190 UFP262176:UFP262190 UPL262176:UPL262190 UZH262176:UZH262190 VJD262176:VJD262190 VSZ262176:VSZ262190 WCV262176:WCV262190 WMR262176:WMR262190 WWN262176:WWN262190 AI327712:AK327726 KB327712:KB327726 TX327712:TX327726 ADT327712:ADT327726 ANP327712:ANP327726 AXL327712:AXL327726 BHH327712:BHH327726 BRD327712:BRD327726 CAZ327712:CAZ327726 CKV327712:CKV327726 CUR327712:CUR327726 DEN327712:DEN327726 DOJ327712:DOJ327726 DYF327712:DYF327726 EIB327712:EIB327726 ERX327712:ERX327726 FBT327712:FBT327726 FLP327712:FLP327726 FVL327712:FVL327726 GFH327712:GFH327726 GPD327712:GPD327726 GYZ327712:GYZ327726 HIV327712:HIV327726 HSR327712:HSR327726 ICN327712:ICN327726 IMJ327712:IMJ327726 IWF327712:IWF327726 JGB327712:JGB327726 JPX327712:JPX327726 JZT327712:JZT327726 KJP327712:KJP327726 KTL327712:KTL327726 LDH327712:LDH327726 LND327712:LND327726 LWZ327712:LWZ327726 MGV327712:MGV327726 MQR327712:MQR327726 NAN327712:NAN327726 NKJ327712:NKJ327726 NUF327712:NUF327726 OEB327712:OEB327726 ONX327712:ONX327726 OXT327712:OXT327726 PHP327712:PHP327726 PRL327712:PRL327726 QBH327712:QBH327726 QLD327712:QLD327726 QUZ327712:QUZ327726 REV327712:REV327726 ROR327712:ROR327726 RYN327712:RYN327726 SIJ327712:SIJ327726 SSF327712:SSF327726 TCB327712:TCB327726 TLX327712:TLX327726 TVT327712:TVT327726 UFP327712:UFP327726 UPL327712:UPL327726 UZH327712:UZH327726 VJD327712:VJD327726 VSZ327712:VSZ327726 WCV327712:WCV327726 WMR327712:WMR327726 WWN327712:WWN327726 AI393248:AK393262 KB393248:KB393262 TX393248:TX393262 ADT393248:ADT393262 ANP393248:ANP393262 AXL393248:AXL393262 BHH393248:BHH393262 BRD393248:BRD393262 CAZ393248:CAZ393262 CKV393248:CKV393262 CUR393248:CUR393262 DEN393248:DEN393262 DOJ393248:DOJ393262 DYF393248:DYF393262 EIB393248:EIB393262 ERX393248:ERX393262 FBT393248:FBT393262 FLP393248:FLP393262 FVL393248:FVL393262 GFH393248:GFH393262 GPD393248:GPD393262 GYZ393248:GYZ393262 HIV393248:HIV393262 HSR393248:HSR393262 ICN393248:ICN393262 IMJ393248:IMJ393262 IWF393248:IWF393262 JGB393248:JGB393262 JPX393248:JPX393262 JZT393248:JZT393262 KJP393248:KJP393262 KTL393248:KTL393262 LDH393248:LDH393262 LND393248:LND393262 LWZ393248:LWZ393262 MGV393248:MGV393262 MQR393248:MQR393262 NAN393248:NAN393262 NKJ393248:NKJ393262 NUF393248:NUF393262 OEB393248:OEB393262 ONX393248:ONX393262 OXT393248:OXT393262 PHP393248:PHP393262 PRL393248:PRL393262 QBH393248:QBH393262 QLD393248:QLD393262 QUZ393248:QUZ393262 REV393248:REV393262 ROR393248:ROR393262 RYN393248:RYN393262 SIJ393248:SIJ393262 SSF393248:SSF393262 TCB393248:TCB393262 TLX393248:TLX393262 TVT393248:TVT393262 UFP393248:UFP393262 UPL393248:UPL393262 UZH393248:UZH393262 VJD393248:VJD393262 VSZ393248:VSZ393262 WCV393248:WCV393262 WMR393248:WMR393262 WWN393248:WWN393262 AI458784:AK458798 KB458784:KB458798 TX458784:TX458798 ADT458784:ADT458798 ANP458784:ANP458798 AXL458784:AXL458798 BHH458784:BHH458798 BRD458784:BRD458798 CAZ458784:CAZ458798 CKV458784:CKV458798 CUR458784:CUR458798 DEN458784:DEN458798 DOJ458784:DOJ458798 DYF458784:DYF458798 EIB458784:EIB458798 ERX458784:ERX458798 FBT458784:FBT458798 FLP458784:FLP458798 FVL458784:FVL458798 GFH458784:GFH458798 GPD458784:GPD458798 GYZ458784:GYZ458798 HIV458784:HIV458798 HSR458784:HSR458798 ICN458784:ICN458798 IMJ458784:IMJ458798 IWF458784:IWF458798 JGB458784:JGB458798 JPX458784:JPX458798 JZT458784:JZT458798 KJP458784:KJP458798 KTL458784:KTL458798 LDH458784:LDH458798 LND458784:LND458798 LWZ458784:LWZ458798 MGV458784:MGV458798 MQR458784:MQR458798 NAN458784:NAN458798 NKJ458784:NKJ458798 NUF458784:NUF458798 OEB458784:OEB458798 ONX458784:ONX458798 OXT458784:OXT458798 PHP458784:PHP458798 PRL458784:PRL458798 QBH458784:QBH458798 QLD458784:QLD458798 QUZ458784:QUZ458798 REV458784:REV458798 ROR458784:ROR458798 RYN458784:RYN458798 SIJ458784:SIJ458798 SSF458784:SSF458798 TCB458784:TCB458798 TLX458784:TLX458798 TVT458784:TVT458798 UFP458784:UFP458798 UPL458784:UPL458798 UZH458784:UZH458798 VJD458784:VJD458798 VSZ458784:VSZ458798 WCV458784:WCV458798 WMR458784:WMR458798 WWN458784:WWN458798 AI524320:AK524334 KB524320:KB524334 TX524320:TX524334 ADT524320:ADT524334 ANP524320:ANP524334 AXL524320:AXL524334 BHH524320:BHH524334 BRD524320:BRD524334 CAZ524320:CAZ524334 CKV524320:CKV524334 CUR524320:CUR524334 DEN524320:DEN524334 DOJ524320:DOJ524334 DYF524320:DYF524334 EIB524320:EIB524334 ERX524320:ERX524334 FBT524320:FBT524334 FLP524320:FLP524334 FVL524320:FVL524334 GFH524320:GFH524334 GPD524320:GPD524334 GYZ524320:GYZ524334 HIV524320:HIV524334 HSR524320:HSR524334 ICN524320:ICN524334 IMJ524320:IMJ524334 IWF524320:IWF524334 JGB524320:JGB524334 JPX524320:JPX524334 JZT524320:JZT524334 KJP524320:KJP524334 KTL524320:KTL524334 LDH524320:LDH524334 LND524320:LND524334 LWZ524320:LWZ524334 MGV524320:MGV524334 MQR524320:MQR524334 NAN524320:NAN524334 NKJ524320:NKJ524334 NUF524320:NUF524334 OEB524320:OEB524334 ONX524320:ONX524334 OXT524320:OXT524334 PHP524320:PHP524334 PRL524320:PRL524334 QBH524320:QBH524334 QLD524320:QLD524334 QUZ524320:QUZ524334 REV524320:REV524334 ROR524320:ROR524334 RYN524320:RYN524334 SIJ524320:SIJ524334 SSF524320:SSF524334 TCB524320:TCB524334 TLX524320:TLX524334 TVT524320:TVT524334 UFP524320:UFP524334 UPL524320:UPL524334 UZH524320:UZH524334 VJD524320:VJD524334 VSZ524320:VSZ524334 WCV524320:WCV524334 WMR524320:WMR524334 WWN524320:WWN524334 AI589856:AK589870 KB589856:KB589870 TX589856:TX589870 ADT589856:ADT589870 ANP589856:ANP589870 AXL589856:AXL589870 BHH589856:BHH589870 BRD589856:BRD589870 CAZ589856:CAZ589870 CKV589856:CKV589870 CUR589856:CUR589870 DEN589856:DEN589870 DOJ589856:DOJ589870 DYF589856:DYF589870 EIB589856:EIB589870 ERX589856:ERX589870 FBT589856:FBT589870 FLP589856:FLP589870 FVL589856:FVL589870 GFH589856:GFH589870 GPD589856:GPD589870 GYZ589856:GYZ589870 HIV589856:HIV589870 HSR589856:HSR589870 ICN589856:ICN589870 IMJ589856:IMJ589870 IWF589856:IWF589870 JGB589856:JGB589870 JPX589856:JPX589870 JZT589856:JZT589870 KJP589856:KJP589870 KTL589856:KTL589870 LDH589856:LDH589870 LND589856:LND589870 LWZ589856:LWZ589870 MGV589856:MGV589870 MQR589856:MQR589870 NAN589856:NAN589870 NKJ589856:NKJ589870 NUF589856:NUF589870 OEB589856:OEB589870 ONX589856:ONX589870 OXT589856:OXT589870 PHP589856:PHP589870 PRL589856:PRL589870 QBH589856:QBH589870 QLD589856:QLD589870 QUZ589856:QUZ589870 REV589856:REV589870 ROR589856:ROR589870 RYN589856:RYN589870 SIJ589856:SIJ589870 SSF589856:SSF589870 TCB589856:TCB589870 TLX589856:TLX589870 TVT589856:TVT589870 UFP589856:UFP589870 UPL589856:UPL589870 UZH589856:UZH589870 VJD589856:VJD589870 VSZ589856:VSZ589870 WCV589856:WCV589870 WMR589856:WMR589870 WWN589856:WWN589870 AI655392:AK655406 KB655392:KB655406 TX655392:TX655406 ADT655392:ADT655406 ANP655392:ANP655406 AXL655392:AXL655406 BHH655392:BHH655406 BRD655392:BRD655406 CAZ655392:CAZ655406 CKV655392:CKV655406 CUR655392:CUR655406 DEN655392:DEN655406 DOJ655392:DOJ655406 DYF655392:DYF655406 EIB655392:EIB655406 ERX655392:ERX655406 FBT655392:FBT655406 FLP655392:FLP655406 FVL655392:FVL655406 GFH655392:GFH655406 GPD655392:GPD655406 GYZ655392:GYZ655406 HIV655392:HIV655406 HSR655392:HSR655406 ICN655392:ICN655406 IMJ655392:IMJ655406 IWF655392:IWF655406 JGB655392:JGB655406 JPX655392:JPX655406 JZT655392:JZT655406 KJP655392:KJP655406 KTL655392:KTL655406 LDH655392:LDH655406 LND655392:LND655406 LWZ655392:LWZ655406 MGV655392:MGV655406 MQR655392:MQR655406 NAN655392:NAN655406 NKJ655392:NKJ655406 NUF655392:NUF655406 OEB655392:OEB655406 ONX655392:ONX655406 OXT655392:OXT655406 PHP655392:PHP655406 PRL655392:PRL655406 QBH655392:QBH655406 QLD655392:QLD655406 QUZ655392:QUZ655406 REV655392:REV655406 ROR655392:ROR655406 RYN655392:RYN655406 SIJ655392:SIJ655406 SSF655392:SSF655406 TCB655392:TCB655406 TLX655392:TLX655406 TVT655392:TVT655406 UFP655392:UFP655406 UPL655392:UPL655406 UZH655392:UZH655406 VJD655392:VJD655406 VSZ655392:VSZ655406 WCV655392:WCV655406 WMR655392:WMR655406 WWN655392:WWN655406 AI720928:AK720942 KB720928:KB720942 TX720928:TX720942 ADT720928:ADT720942 ANP720928:ANP720942 AXL720928:AXL720942 BHH720928:BHH720942 BRD720928:BRD720942 CAZ720928:CAZ720942 CKV720928:CKV720942 CUR720928:CUR720942 DEN720928:DEN720942 DOJ720928:DOJ720942 DYF720928:DYF720942 EIB720928:EIB720942 ERX720928:ERX720942 FBT720928:FBT720942 FLP720928:FLP720942 FVL720928:FVL720942 GFH720928:GFH720942 GPD720928:GPD720942 GYZ720928:GYZ720942 HIV720928:HIV720942 HSR720928:HSR720942 ICN720928:ICN720942 IMJ720928:IMJ720942 IWF720928:IWF720942 JGB720928:JGB720942 JPX720928:JPX720942 JZT720928:JZT720942 KJP720928:KJP720942 KTL720928:KTL720942 LDH720928:LDH720942 LND720928:LND720942 LWZ720928:LWZ720942 MGV720928:MGV720942 MQR720928:MQR720942 NAN720928:NAN720942 NKJ720928:NKJ720942 NUF720928:NUF720942 OEB720928:OEB720942 ONX720928:ONX720942 OXT720928:OXT720942 PHP720928:PHP720942 PRL720928:PRL720942 QBH720928:QBH720942 QLD720928:QLD720942 QUZ720928:QUZ720942 REV720928:REV720942 ROR720928:ROR720942 RYN720928:RYN720942 SIJ720928:SIJ720942 SSF720928:SSF720942 TCB720928:TCB720942 TLX720928:TLX720942 TVT720928:TVT720942 UFP720928:UFP720942 UPL720928:UPL720942 UZH720928:UZH720942 VJD720928:VJD720942 VSZ720928:VSZ720942 WCV720928:WCV720942 WMR720928:WMR720942 WWN720928:WWN720942 AI786464:AK786478 KB786464:KB786478 TX786464:TX786478 ADT786464:ADT786478 ANP786464:ANP786478 AXL786464:AXL786478 BHH786464:BHH786478 BRD786464:BRD786478 CAZ786464:CAZ786478 CKV786464:CKV786478 CUR786464:CUR786478 DEN786464:DEN786478 DOJ786464:DOJ786478 DYF786464:DYF786478 EIB786464:EIB786478 ERX786464:ERX786478 FBT786464:FBT786478 FLP786464:FLP786478 FVL786464:FVL786478 GFH786464:GFH786478 GPD786464:GPD786478 GYZ786464:GYZ786478 HIV786464:HIV786478 HSR786464:HSR786478 ICN786464:ICN786478 IMJ786464:IMJ786478 IWF786464:IWF786478 JGB786464:JGB786478 JPX786464:JPX786478 JZT786464:JZT786478 KJP786464:KJP786478 KTL786464:KTL786478 LDH786464:LDH786478 LND786464:LND786478 LWZ786464:LWZ786478 MGV786464:MGV786478 MQR786464:MQR786478 NAN786464:NAN786478 NKJ786464:NKJ786478 NUF786464:NUF786478 OEB786464:OEB786478 ONX786464:ONX786478 OXT786464:OXT786478 PHP786464:PHP786478 PRL786464:PRL786478 QBH786464:QBH786478 QLD786464:QLD786478 QUZ786464:QUZ786478 REV786464:REV786478 ROR786464:ROR786478 RYN786464:RYN786478 SIJ786464:SIJ786478 SSF786464:SSF786478 TCB786464:TCB786478 TLX786464:TLX786478 TVT786464:TVT786478 UFP786464:UFP786478 UPL786464:UPL786478 UZH786464:UZH786478 VJD786464:VJD786478 VSZ786464:VSZ786478 WCV786464:WCV786478 WMR786464:WMR786478 WWN786464:WWN786478 AI852000:AK852014 KB852000:KB852014 TX852000:TX852014 ADT852000:ADT852014 ANP852000:ANP852014 AXL852000:AXL852014 BHH852000:BHH852014 BRD852000:BRD852014 CAZ852000:CAZ852014 CKV852000:CKV852014 CUR852000:CUR852014 DEN852000:DEN852014 DOJ852000:DOJ852014 DYF852000:DYF852014 EIB852000:EIB852014 ERX852000:ERX852014 FBT852000:FBT852014 FLP852000:FLP852014 FVL852000:FVL852014 GFH852000:GFH852014 GPD852000:GPD852014 GYZ852000:GYZ852014 HIV852000:HIV852014 HSR852000:HSR852014 ICN852000:ICN852014 IMJ852000:IMJ852014 IWF852000:IWF852014 JGB852000:JGB852014 JPX852000:JPX852014 JZT852000:JZT852014 KJP852000:KJP852014 KTL852000:KTL852014 LDH852000:LDH852014 LND852000:LND852014 LWZ852000:LWZ852014 MGV852000:MGV852014 MQR852000:MQR852014 NAN852000:NAN852014 NKJ852000:NKJ852014 NUF852000:NUF852014 OEB852000:OEB852014 ONX852000:ONX852014 OXT852000:OXT852014 PHP852000:PHP852014 PRL852000:PRL852014 QBH852000:QBH852014 QLD852000:QLD852014 QUZ852000:QUZ852014 REV852000:REV852014 ROR852000:ROR852014 RYN852000:RYN852014 SIJ852000:SIJ852014 SSF852000:SSF852014 TCB852000:TCB852014 TLX852000:TLX852014 TVT852000:TVT852014 UFP852000:UFP852014 UPL852000:UPL852014 UZH852000:UZH852014 VJD852000:VJD852014 VSZ852000:VSZ852014 WCV852000:WCV852014 WMR852000:WMR852014 WWN852000:WWN852014 AI917536:AK917550 KB917536:KB917550 TX917536:TX917550 ADT917536:ADT917550 ANP917536:ANP917550 AXL917536:AXL917550 BHH917536:BHH917550 BRD917536:BRD917550 CAZ917536:CAZ917550 CKV917536:CKV917550 CUR917536:CUR917550 DEN917536:DEN917550 DOJ917536:DOJ917550 DYF917536:DYF917550 EIB917536:EIB917550 ERX917536:ERX917550 FBT917536:FBT917550 FLP917536:FLP917550 FVL917536:FVL917550 GFH917536:GFH917550 GPD917536:GPD917550 GYZ917536:GYZ917550 HIV917536:HIV917550 HSR917536:HSR917550 ICN917536:ICN917550 IMJ917536:IMJ917550 IWF917536:IWF917550 JGB917536:JGB917550 JPX917536:JPX917550 JZT917536:JZT917550 KJP917536:KJP917550 KTL917536:KTL917550 LDH917536:LDH917550 LND917536:LND917550 LWZ917536:LWZ917550 MGV917536:MGV917550 MQR917536:MQR917550 NAN917536:NAN917550 NKJ917536:NKJ917550 NUF917536:NUF917550 OEB917536:OEB917550 ONX917536:ONX917550 OXT917536:OXT917550 PHP917536:PHP917550 PRL917536:PRL917550 QBH917536:QBH917550 QLD917536:QLD917550 QUZ917536:QUZ917550 REV917536:REV917550 ROR917536:ROR917550 RYN917536:RYN917550 SIJ917536:SIJ917550 SSF917536:SSF917550 TCB917536:TCB917550 TLX917536:TLX917550 TVT917536:TVT917550 UFP917536:UFP917550 UPL917536:UPL917550 UZH917536:UZH917550 VJD917536:VJD917550 VSZ917536:VSZ917550 WCV917536:WCV917550 WMR917536:WMR917550 WWN917536:WWN917550 AI983072:AK983086 KB983072:KB983086 TX983072:TX983086 ADT983072:ADT983086 ANP983072:ANP983086 AXL983072:AXL983086 BHH983072:BHH983086 BRD983072:BRD983086 CAZ983072:CAZ983086 CKV983072:CKV983086 CUR983072:CUR983086 DEN983072:DEN983086 DOJ983072:DOJ983086 DYF983072:DYF983086 EIB983072:EIB983086 ERX983072:ERX983086 FBT983072:FBT983086 FLP983072:FLP983086 FVL983072:FVL983086 GFH983072:GFH983086 GPD983072:GPD983086 GYZ983072:GYZ983086 HIV983072:HIV983086 HSR983072:HSR983086 ICN983072:ICN983086 IMJ983072:IMJ983086 IWF983072:IWF983086 JGB983072:JGB983086 JPX983072:JPX983086 JZT983072:JZT983086 KJP983072:KJP983086 KTL983072:KTL983086 LDH983072:LDH983086 LND983072:LND983086 LWZ983072:LWZ983086 MGV983072:MGV983086 MQR983072:MQR983086 NAN983072:NAN983086 NKJ983072:NKJ983086 NUF983072:NUF983086 OEB983072:OEB983086 ONX983072:ONX983086 OXT983072:OXT983086 PHP983072:PHP983086 PRL983072:PRL983086 QBH983072:QBH983086 QLD983072:QLD983086 QUZ983072:QUZ983086 REV983072:REV983086 ROR983072:ROR983086 RYN983072:RYN983086 SIJ983072:SIJ983086 SSF983072:SSF983086 TCB983072:TCB983086 TLX983072:TLX983086 TVT983072:TVT983086 UFP983072:UFP983086 UPL983072:UPL983086 UZH983072:UZH983086 VJD983072:VJD983086 VSZ983072:VSZ983086 WCV983072:WCV983086 WMR983072:WMR983086 AI24 AI12:AI14">
      <formula1>$G$517:$G$526</formula1>
    </dataValidation>
    <dataValidation type="list" allowBlank="1" showInputMessage="1" showErrorMessage="1" sqref="AA65568:AC65582 WWF39:WWH39 WWF6:WWH36 JT6:JV36 TP6:TR36 ADL6:ADN36 ANH6:ANJ36 AXD6:AXF36 BGZ6:BHB36 BQV6:BQX36 CAR6:CAT36 CKN6:CKP36 CUJ6:CUL36 DEF6:DEH36 DOB6:DOD36 DXX6:DXZ36 EHT6:EHV36 ERP6:ERR36 FBL6:FBN36 FLH6:FLJ36 FVD6:FVF36 GEZ6:GFB36 GOV6:GOX36 GYR6:GYT36 HIN6:HIP36 HSJ6:HSL36 ICF6:ICH36 IMB6:IMD36 IVX6:IVZ36 JFT6:JFV36 JPP6:JPR36 JZL6:JZN36 KJH6:KJJ36 KTD6:KTF36 LCZ6:LDB36 LMV6:LMX36 LWR6:LWT36 MGN6:MGP36 MQJ6:MQL36 NAF6:NAH36 NKB6:NKD36 NTX6:NTZ36 ODT6:ODV36 ONP6:ONR36 OXL6:OXN36 PHH6:PHJ36 PRD6:PRF36 QAZ6:QBB36 QKV6:QKX36 QUR6:QUT36 REN6:REP36 ROJ6:ROL36 RYF6:RYH36 SIB6:SID36 SRX6:SRZ36 TBT6:TBV36 TLP6:TLR36 TVL6:TVN36 UFH6:UFJ36 UPD6:UPF36 UYZ6:UZB36 VIV6:VIX36 VSR6:VST36 WCN6:WCP36 WMJ6:WML36 AA22:AC36 WWF983072:WWH983086 AA39:AC39 WMJ39:WML39 WCN39:WCP39 VSR39:VST39 VIV39:VIX39 UYZ39:UZB39 UPD39:UPF39 UFH39:UFJ39 TVL39:TVN39 TLP39:TLR39 TBT39:TBV39 SRX39:SRZ39 SIB39:SID39 RYF39:RYH39 ROJ39:ROL39 REN39:REP39 QUR39:QUT39 QKV39:QKX39 QAZ39:QBB39 PRD39:PRF39 PHH39:PHJ39 OXL39:OXN39 ONP39:ONR39 ODT39:ODV39 NTX39:NTZ39 NKB39:NKD39 NAF39:NAH39 MQJ39:MQL39 MGN39:MGP39 LWR39:LWT39 LMV39:LMX39 LCZ39:LDB39 KTD39:KTF39 KJH39:KJJ39 JZL39:JZN39 JPP39:JPR39 JFT39:JFV39 IVX39:IVZ39 IMB39:IMD39 ICF39:ICH39 HSJ39:HSL39 HIN39:HIP39 GYR39:GYT39 GOV39:GOX39 GEZ39:GFB39 FVD39:FVF39 FLH39:FLJ39 FBL39:FBN39 ERP39:ERR39 EHT39:EHV39 DXX39:DXZ39 DOB39:DOD39 DEF39:DEH39 CUJ39:CUL39 CKN39:CKP39 CAR39:CAT39 BQV39:BQX39 BGZ39:BHB39 AXD39:AXF39 ANH39:ANJ39 ADL39:ADN39 TP39:TR39 JT39:JV39 JT65568:JV65582 TP65568:TR65582 ADL65568:ADN65582 ANH65568:ANJ65582 AXD65568:AXF65582 BGZ65568:BHB65582 BQV65568:BQX65582 CAR65568:CAT65582 CKN65568:CKP65582 CUJ65568:CUL65582 DEF65568:DEH65582 DOB65568:DOD65582 DXX65568:DXZ65582 EHT65568:EHV65582 ERP65568:ERR65582 FBL65568:FBN65582 FLH65568:FLJ65582 FVD65568:FVF65582 GEZ65568:GFB65582 GOV65568:GOX65582 GYR65568:GYT65582 HIN65568:HIP65582 HSJ65568:HSL65582 ICF65568:ICH65582 IMB65568:IMD65582 IVX65568:IVZ65582 JFT65568:JFV65582 JPP65568:JPR65582 JZL65568:JZN65582 KJH65568:KJJ65582 KTD65568:KTF65582 LCZ65568:LDB65582 LMV65568:LMX65582 LWR65568:LWT65582 MGN65568:MGP65582 MQJ65568:MQL65582 NAF65568:NAH65582 NKB65568:NKD65582 NTX65568:NTZ65582 ODT65568:ODV65582 ONP65568:ONR65582 OXL65568:OXN65582 PHH65568:PHJ65582 PRD65568:PRF65582 QAZ65568:QBB65582 QKV65568:QKX65582 QUR65568:QUT65582 REN65568:REP65582 ROJ65568:ROL65582 RYF65568:RYH65582 SIB65568:SID65582 SRX65568:SRZ65582 TBT65568:TBV65582 TLP65568:TLR65582 TVL65568:TVN65582 UFH65568:UFJ65582 UPD65568:UPF65582 UYZ65568:UZB65582 VIV65568:VIX65582 VSR65568:VST65582 WCN65568:WCP65582 WMJ65568:WML65582 WWF65568:WWH65582 AA131104:AC131118 JT131104:JV131118 TP131104:TR131118 ADL131104:ADN131118 ANH131104:ANJ131118 AXD131104:AXF131118 BGZ131104:BHB131118 BQV131104:BQX131118 CAR131104:CAT131118 CKN131104:CKP131118 CUJ131104:CUL131118 DEF131104:DEH131118 DOB131104:DOD131118 DXX131104:DXZ131118 EHT131104:EHV131118 ERP131104:ERR131118 FBL131104:FBN131118 FLH131104:FLJ131118 FVD131104:FVF131118 GEZ131104:GFB131118 GOV131104:GOX131118 GYR131104:GYT131118 HIN131104:HIP131118 HSJ131104:HSL131118 ICF131104:ICH131118 IMB131104:IMD131118 IVX131104:IVZ131118 JFT131104:JFV131118 JPP131104:JPR131118 JZL131104:JZN131118 KJH131104:KJJ131118 KTD131104:KTF131118 LCZ131104:LDB131118 LMV131104:LMX131118 LWR131104:LWT131118 MGN131104:MGP131118 MQJ131104:MQL131118 NAF131104:NAH131118 NKB131104:NKD131118 NTX131104:NTZ131118 ODT131104:ODV131118 ONP131104:ONR131118 OXL131104:OXN131118 PHH131104:PHJ131118 PRD131104:PRF131118 QAZ131104:QBB131118 QKV131104:QKX131118 QUR131104:QUT131118 REN131104:REP131118 ROJ131104:ROL131118 RYF131104:RYH131118 SIB131104:SID131118 SRX131104:SRZ131118 TBT131104:TBV131118 TLP131104:TLR131118 TVL131104:TVN131118 UFH131104:UFJ131118 UPD131104:UPF131118 UYZ131104:UZB131118 VIV131104:VIX131118 VSR131104:VST131118 WCN131104:WCP131118 WMJ131104:WML131118 WWF131104:WWH131118 AA196640:AC196654 JT196640:JV196654 TP196640:TR196654 ADL196640:ADN196654 ANH196640:ANJ196654 AXD196640:AXF196654 BGZ196640:BHB196654 BQV196640:BQX196654 CAR196640:CAT196654 CKN196640:CKP196654 CUJ196640:CUL196654 DEF196640:DEH196654 DOB196640:DOD196654 DXX196640:DXZ196654 EHT196640:EHV196654 ERP196640:ERR196654 FBL196640:FBN196654 FLH196640:FLJ196654 FVD196640:FVF196654 GEZ196640:GFB196654 GOV196640:GOX196654 GYR196640:GYT196654 HIN196640:HIP196654 HSJ196640:HSL196654 ICF196640:ICH196654 IMB196640:IMD196654 IVX196640:IVZ196654 JFT196640:JFV196654 JPP196640:JPR196654 JZL196640:JZN196654 KJH196640:KJJ196654 KTD196640:KTF196654 LCZ196640:LDB196654 LMV196640:LMX196654 LWR196640:LWT196654 MGN196640:MGP196654 MQJ196640:MQL196654 NAF196640:NAH196654 NKB196640:NKD196654 NTX196640:NTZ196654 ODT196640:ODV196654 ONP196640:ONR196654 OXL196640:OXN196654 PHH196640:PHJ196654 PRD196640:PRF196654 QAZ196640:QBB196654 QKV196640:QKX196654 QUR196640:QUT196654 REN196640:REP196654 ROJ196640:ROL196654 RYF196640:RYH196654 SIB196640:SID196654 SRX196640:SRZ196654 TBT196640:TBV196654 TLP196640:TLR196654 TVL196640:TVN196654 UFH196640:UFJ196654 UPD196640:UPF196654 UYZ196640:UZB196654 VIV196640:VIX196654 VSR196640:VST196654 WCN196640:WCP196654 WMJ196640:WML196654 WWF196640:WWH196654 AA262176:AC262190 JT262176:JV262190 TP262176:TR262190 ADL262176:ADN262190 ANH262176:ANJ262190 AXD262176:AXF262190 BGZ262176:BHB262190 BQV262176:BQX262190 CAR262176:CAT262190 CKN262176:CKP262190 CUJ262176:CUL262190 DEF262176:DEH262190 DOB262176:DOD262190 DXX262176:DXZ262190 EHT262176:EHV262190 ERP262176:ERR262190 FBL262176:FBN262190 FLH262176:FLJ262190 FVD262176:FVF262190 GEZ262176:GFB262190 GOV262176:GOX262190 GYR262176:GYT262190 HIN262176:HIP262190 HSJ262176:HSL262190 ICF262176:ICH262190 IMB262176:IMD262190 IVX262176:IVZ262190 JFT262176:JFV262190 JPP262176:JPR262190 JZL262176:JZN262190 KJH262176:KJJ262190 KTD262176:KTF262190 LCZ262176:LDB262190 LMV262176:LMX262190 LWR262176:LWT262190 MGN262176:MGP262190 MQJ262176:MQL262190 NAF262176:NAH262190 NKB262176:NKD262190 NTX262176:NTZ262190 ODT262176:ODV262190 ONP262176:ONR262190 OXL262176:OXN262190 PHH262176:PHJ262190 PRD262176:PRF262190 QAZ262176:QBB262190 QKV262176:QKX262190 QUR262176:QUT262190 REN262176:REP262190 ROJ262176:ROL262190 RYF262176:RYH262190 SIB262176:SID262190 SRX262176:SRZ262190 TBT262176:TBV262190 TLP262176:TLR262190 TVL262176:TVN262190 UFH262176:UFJ262190 UPD262176:UPF262190 UYZ262176:UZB262190 VIV262176:VIX262190 VSR262176:VST262190 WCN262176:WCP262190 WMJ262176:WML262190 WWF262176:WWH262190 AA327712:AC327726 JT327712:JV327726 TP327712:TR327726 ADL327712:ADN327726 ANH327712:ANJ327726 AXD327712:AXF327726 BGZ327712:BHB327726 BQV327712:BQX327726 CAR327712:CAT327726 CKN327712:CKP327726 CUJ327712:CUL327726 DEF327712:DEH327726 DOB327712:DOD327726 DXX327712:DXZ327726 EHT327712:EHV327726 ERP327712:ERR327726 FBL327712:FBN327726 FLH327712:FLJ327726 FVD327712:FVF327726 GEZ327712:GFB327726 GOV327712:GOX327726 GYR327712:GYT327726 HIN327712:HIP327726 HSJ327712:HSL327726 ICF327712:ICH327726 IMB327712:IMD327726 IVX327712:IVZ327726 JFT327712:JFV327726 JPP327712:JPR327726 JZL327712:JZN327726 KJH327712:KJJ327726 KTD327712:KTF327726 LCZ327712:LDB327726 LMV327712:LMX327726 LWR327712:LWT327726 MGN327712:MGP327726 MQJ327712:MQL327726 NAF327712:NAH327726 NKB327712:NKD327726 NTX327712:NTZ327726 ODT327712:ODV327726 ONP327712:ONR327726 OXL327712:OXN327726 PHH327712:PHJ327726 PRD327712:PRF327726 QAZ327712:QBB327726 QKV327712:QKX327726 QUR327712:QUT327726 REN327712:REP327726 ROJ327712:ROL327726 RYF327712:RYH327726 SIB327712:SID327726 SRX327712:SRZ327726 TBT327712:TBV327726 TLP327712:TLR327726 TVL327712:TVN327726 UFH327712:UFJ327726 UPD327712:UPF327726 UYZ327712:UZB327726 VIV327712:VIX327726 VSR327712:VST327726 WCN327712:WCP327726 WMJ327712:WML327726 WWF327712:WWH327726 AA393248:AC393262 JT393248:JV393262 TP393248:TR393262 ADL393248:ADN393262 ANH393248:ANJ393262 AXD393248:AXF393262 BGZ393248:BHB393262 BQV393248:BQX393262 CAR393248:CAT393262 CKN393248:CKP393262 CUJ393248:CUL393262 DEF393248:DEH393262 DOB393248:DOD393262 DXX393248:DXZ393262 EHT393248:EHV393262 ERP393248:ERR393262 FBL393248:FBN393262 FLH393248:FLJ393262 FVD393248:FVF393262 GEZ393248:GFB393262 GOV393248:GOX393262 GYR393248:GYT393262 HIN393248:HIP393262 HSJ393248:HSL393262 ICF393248:ICH393262 IMB393248:IMD393262 IVX393248:IVZ393262 JFT393248:JFV393262 JPP393248:JPR393262 JZL393248:JZN393262 KJH393248:KJJ393262 KTD393248:KTF393262 LCZ393248:LDB393262 LMV393248:LMX393262 LWR393248:LWT393262 MGN393248:MGP393262 MQJ393248:MQL393262 NAF393248:NAH393262 NKB393248:NKD393262 NTX393248:NTZ393262 ODT393248:ODV393262 ONP393248:ONR393262 OXL393248:OXN393262 PHH393248:PHJ393262 PRD393248:PRF393262 QAZ393248:QBB393262 QKV393248:QKX393262 QUR393248:QUT393262 REN393248:REP393262 ROJ393248:ROL393262 RYF393248:RYH393262 SIB393248:SID393262 SRX393248:SRZ393262 TBT393248:TBV393262 TLP393248:TLR393262 TVL393248:TVN393262 UFH393248:UFJ393262 UPD393248:UPF393262 UYZ393248:UZB393262 VIV393248:VIX393262 VSR393248:VST393262 WCN393248:WCP393262 WMJ393248:WML393262 WWF393248:WWH393262 AA458784:AC458798 JT458784:JV458798 TP458784:TR458798 ADL458784:ADN458798 ANH458784:ANJ458798 AXD458784:AXF458798 BGZ458784:BHB458798 BQV458784:BQX458798 CAR458784:CAT458798 CKN458784:CKP458798 CUJ458784:CUL458798 DEF458784:DEH458798 DOB458784:DOD458798 DXX458784:DXZ458798 EHT458784:EHV458798 ERP458784:ERR458798 FBL458784:FBN458798 FLH458784:FLJ458798 FVD458784:FVF458798 GEZ458784:GFB458798 GOV458784:GOX458798 GYR458784:GYT458798 HIN458784:HIP458798 HSJ458784:HSL458798 ICF458784:ICH458798 IMB458784:IMD458798 IVX458784:IVZ458798 JFT458784:JFV458798 JPP458784:JPR458798 JZL458784:JZN458798 KJH458784:KJJ458798 KTD458784:KTF458798 LCZ458784:LDB458798 LMV458784:LMX458798 LWR458784:LWT458798 MGN458784:MGP458798 MQJ458784:MQL458798 NAF458784:NAH458798 NKB458784:NKD458798 NTX458784:NTZ458798 ODT458784:ODV458798 ONP458784:ONR458798 OXL458784:OXN458798 PHH458784:PHJ458798 PRD458784:PRF458798 QAZ458784:QBB458798 QKV458784:QKX458798 QUR458784:QUT458798 REN458784:REP458798 ROJ458784:ROL458798 RYF458784:RYH458798 SIB458784:SID458798 SRX458784:SRZ458798 TBT458784:TBV458798 TLP458784:TLR458798 TVL458784:TVN458798 UFH458784:UFJ458798 UPD458784:UPF458798 UYZ458784:UZB458798 VIV458784:VIX458798 VSR458784:VST458798 WCN458784:WCP458798 WMJ458784:WML458798 WWF458784:WWH458798 AA524320:AC524334 JT524320:JV524334 TP524320:TR524334 ADL524320:ADN524334 ANH524320:ANJ524334 AXD524320:AXF524334 BGZ524320:BHB524334 BQV524320:BQX524334 CAR524320:CAT524334 CKN524320:CKP524334 CUJ524320:CUL524334 DEF524320:DEH524334 DOB524320:DOD524334 DXX524320:DXZ524334 EHT524320:EHV524334 ERP524320:ERR524334 FBL524320:FBN524334 FLH524320:FLJ524334 FVD524320:FVF524334 GEZ524320:GFB524334 GOV524320:GOX524334 GYR524320:GYT524334 HIN524320:HIP524334 HSJ524320:HSL524334 ICF524320:ICH524334 IMB524320:IMD524334 IVX524320:IVZ524334 JFT524320:JFV524334 JPP524320:JPR524334 JZL524320:JZN524334 KJH524320:KJJ524334 KTD524320:KTF524334 LCZ524320:LDB524334 LMV524320:LMX524334 LWR524320:LWT524334 MGN524320:MGP524334 MQJ524320:MQL524334 NAF524320:NAH524334 NKB524320:NKD524334 NTX524320:NTZ524334 ODT524320:ODV524334 ONP524320:ONR524334 OXL524320:OXN524334 PHH524320:PHJ524334 PRD524320:PRF524334 QAZ524320:QBB524334 QKV524320:QKX524334 QUR524320:QUT524334 REN524320:REP524334 ROJ524320:ROL524334 RYF524320:RYH524334 SIB524320:SID524334 SRX524320:SRZ524334 TBT524320:TBV524334 TLP524320:TLR524334 TVL524320:TVN524334 UFH524320:UFJ524334 UPD524320:UPF524334 UYZ524320:UZB524334 VIV524320:VIX524334 VSR524320:VST524334 WCN524320:WCP524334 WMJ524320:WML524334 WWF524320:WWH524334 AA589856:AC589870 JT589856:JV589870 TP589856:TR589870 ADL589856:ADN589870 ANH589856:ANJ589870 AXD589856:AXF589870 BGZ589856:BHB589870 BQV589856:BQX589870 CAR589856:CAT589870 CKN589856:CKP589870 CUJ589856:CUL589870 DEF589856:DEH589870 DOB589856:DOD589870 DXX589856:DXZ589870 EHT589856:EHV589870 ERP589856:ERR589870 FBL589856:FBN589870 FLH589856:FLJ589870 FVD589856:FVF589870 GEZ589856:GFB589870 GOV589856:GOX589870 GYR589856:GYT589870 HIN589856:HIP589870 HSJ589856:HSL589870 ICF589856:ICH589870 IMB589856:IMD589870 IVX589856:IVZ589870 JFT589856:JFV589870 JPP589856:JPR589870 JZL589856:JZN589870 KJH589856:KJJ589870 KTD589856:KTF589870 LCZ589856:LDB589870 LMV589856:LMX589870 LWR589856:LWT589870 MGN589856:MGP589870 MQJ589856:MQL589870 NAF589856:NAH589870 NKB589856:NKD589870 NTX589856:NTZ589870 ODT589856:ODV589870 ONP589856:ONR589870 OXL589856:OXN589870 PHH589856:PHJ589870 PRD589856:PRF589870 QAZ589856:QBB589870 QKV589856:QKX589870 QUR589856:QUT589870 REN589856:REP589870 ROJ589856:ROL589870 RYF589856:RYH589870 SIB589856:SID589870 SRX589856:SRZ589870 TBT589856:TBV589870 TLP589856:TLR589870 TVL589856:TVN589870 UFH589856:UFJ589870 UPD589856:UPF589870 UYZ589856:UZB589870 VIV589856:VIX589870 VSR589856:VST589870 WCN589856:WCP589870 WMJ589856:WML589870 WWF589856:WWH589870 AA655392:AC655406 JT655392:JV655406 TP655392:TR655406 ADL655392:ADN655406 ANH655392:ANJ655406 AXD655392:AXF655406 BGZ655392:BHB655406 BQV655392:BQX655406 CAR655392:CAT655406 CKN655392:CKP655406 CUJ655392:CUL655406 DEF655392:DEH655406 DOB655392:DOD655406 DXX655392:DXZ655406 EHT655392:EHV655406 ERP655392:ERR655406 FBL655392:FBN655406 FLH655392:FLJ655406 FVD655392:FVF655406 GEZ655392:GFB655406 GOV655392:GOX655406 GYR655392:GYT655406 HIN655392:HIP655406 HSJ655392:HSL655406 ICF655392:ICH655406 IMB655392:IMD655406 IVX655392:IVZ655406 JFT655392:JFV655406 JPP655392:JPR655406 JZL655392:JZN655406 KJH655392:KJJ655406 KTD655392:KTF655406 LCZ655392:LDB655406 LMV655392:LMX655406 LWR655392:LWT655406 MGN655392:MGP655406 MQJ655392:MQL655406 NAF655392:NAH655406 NKB655392:NKD655406 NTX655392:NTZ655406 ODT655392:ODV655406 ONP655392:ONR655406 OXL655392:OXN655406 PHH655392:PHJ655406 PRD655392:PRF655406 QAZ655392:QBB655406 QKV655392:QKX655406 QUR655392:QUT655406 REN655392:REP655406 ROJ655392:ROL655406 RYF655392:RYH655406 SIB655392:SID655406 SRX655392:SRZ655406 TBT655392:TBV655406 TLP655392:TLR655406 TVL655392:TVN655406 UFH655392:UFJ655406 UPD655392:UPF655406 UYZ655392:UZB655406 VIV655392:VIX655406 VSR655392:VST655406 WCN655392:WCP655406 WMJ655392:WML655406 WWF655392:WWH655406 AA720928:AC720942 JT720928:JV720942 TP720928:TR720942 ADL720928:ADN720942 ANH720928:ANJ720942 AXD720928:AXF720942 BGZ720928:BHB720942 BQV720928:BQX720942 CAR720928:CAT720942 CKN720928:CKP720942 CUJ720928:CUL720942 DEF720928:DEH720942 DOB720928:DOD720942 DXX720928:DXZ720942 EHT720928:EHV720942 ERP720928:ERR720942 FBL720928:FBN720942 FLH720928:FLJ720942 FVD720928:FVF720942 GEZ720928:GFB720942 GOV720928:GOX720942 GYR720928:GYT720942 HIN720928:HIP720942 HSJ720928:HSL720942 ICF720928:ICH720942 IMB720928:IMD720942 IVX720928:IVZ720942 JFT720928:JFV720942 JPP720928:JPR720942 JZL720928:JZN720942 KJH720928:KJJ720942 KTD720928:KTF720942 LCZ720928:LDB720942 LMV720928:LMX720942 LWR720928:LWT720942 MGN720928:MGP720942 MQJ720928:MQL720942 NAF720928:NAH720942 NKB720928:NKD720942 NTX720928:NTZ720942 ODT720928:ODV720942 ONP720928:ONR720942 OXL720928:OXN720942 PHH720928:PHJ720942 PRD720928:PRF720942 QAZ720928:QBB720942 QKV720928:QKX720942 QUR720928:QUT720942 REN720928:REP720942 ROJ720928:ROL720942 RYF720928:RYH720942 SIB720928:SID720942 SRX720928:SRZ720942 TBT720928:TBV720942 TLP720928:TLR720942 TVL720928:TVN720942 UFH720928:UFJ720942 UPD720928:UPF720942 UYZ720928:UZB720942 VIV720928:VIX720942 VSR720928:VST720942 WCN720928:WCP720942 WMJ720928:WML720942 WWF720928:WWH720942 AA786464:AC786478 JT786464:JV786478 TP786464:TR786478 ADL786464:ADN786478 ANH786464:ANJ786478 AXD786464:AXF786478 BGZ786464:BHB786478 BQV786464:BQX786478 CAR786464:CAT786478 CKN786464:CKP786478 CUJ786464:CUL786478 DEF786464:DEH786478 DOB786464:DOD786478 DXX786464:DXZ786478 EHT786464:EHV786478 ERP786464:ERR786478 FBL786464:FBN786478 FLH786464:FLJ786478 FVD786464:FVF786478 GEZ786464:GFB786478 GOV786464:GOX786478 GYR786464:GYT786478 HIN786464:HIP786478 HSJ786464:HSL786478 ICF786464:ICH786478 IMB786464:IMD786478 IVX786464:IVZ786478 JFT786464:JFV786478 JPP786464:JPR786478 JZL786464:JZN786478 KJH786464:KJJ786478 KTD786464:KTF786478 LCZ786464:LDB786478 LMV786464:LMX786478 LWR786464:LWT786478 MGN786464:MGP786478 MQJ786464:MQL786478 NAF786464:NAH786478 NKB786464:NKD786478 NTX786464:NTZ786478 ODT786464:ODV786478 ONP786464:ONR786478 OXL786464:OXN786478 PHH786464:PHJ786478 PRD786464:PRF786478 QAZ786464:QBB786478 QKV786464:QKX786478 QUR786464:QUT786478 REN786464:REP786478 ROJ786464:ROL786478 RYF786464:RYH786478 SIB786464:SID786478 SRX786464:SRZ786478 TBT786464:TBV786478 TLP786464:TLR786478 TVL786464:TVN786478 UFH786464:UFJ786478 UPD786464:UPF786478 UYZ786464:UZB786478 VIV786464:VIX786478 VSR786464:VST786478 WCN786464:WCP786478 WMJ786464:WML786478 WWF786464:WWH786478 AA852000:AC852014 JT852000:JV852014 TP852000:TR852014 ADL852000:ADN852014 ANH852000:ANJ852014 AXD852000:AXF852014 BGZ852000:BHB852014 BQV852000:BQX852014 CAR852000:CAT852014 CKN852000:CKP852014 CUJ852000:CUL852014 DEF852000:DEH852014 DOB852000:DOD852014 DXX852000:DXZ852014 EHT852000:EHV852014 ERP852000:ERR852014 FBL852000:FBN852014 FLH852000:FLJ852014 FVD852000:FVF852014 GEZ852000:GFB852014 GOV852000:GOX852014 GYR852000:GYT852014 HIN852000:HIP852014 HSJ852000:HSL852014 ICF852000:ICH852014 IMB852000:IMD852014 IVX852000:IVZ852014 JFT852000:JFV852014 JPP852000:JPR852014 JZL852000:JZN852014 KJH852000:KJJ852014 KTD852000:KTF852014 LCZ852000:LDB852014 LMV852000:LMX852014 LWR852000:LWT852014 MGN852000:MGP852014 MQJ852000:MQL852014 NAF852000:NAH852014 NKB852000:NKD852014 NTX852000:NTZ852014 ODT852000:ODV852014 ONP852000:ONR852014 OXL852000:OXN852014 PHH852000:PHJ852014 PRD852000:PRF852014 QAZ852000:QBB852014 QKV852000:QKX852014 QUR852000:QUT852014 REN852000:REP852014 ROJ852000:ROL852014 RYF852000:RYH852014 SIB852000:SID852014 SRX852000:SRZ852014 TBT852000:TBV852014 TLP852000:TLR852014 TVL852000:TVN852014 UFH852000:UFJ852014 UPD852000:UPF852014 UYZ852000:UZB852014 VIV852000:VIX852014 VSR852000:VST852014 WCN852000:WCP852014 WMJ852000:WML852014 WWF852000:WWH852014 AA917536:AC917550 JT917536:JV917550 TP917536:TR917550 ADL917536:ADN917550 ANH917536:ANJ917550 AXD917536:AXF917550 BGZ917536:BHB917550 BQV917536:BQX917550 CAR917536:CAT917550 CKN917536:CKP917550 CUJ917536:CUL917550 DEF917536:DEH917550 DOB917536:DOD917550 DXX917536:DXZ917550 EHT917536:EHV917550 ERP917536:ERR917550 FBL917536:FBN917550 FLH917536:FLJ917550 FVD917536:FVF917550 GEZ917536:GFB917550 GOV917536:GOX917550 GYR917536:GYT917550 HIN917536:HIP917550 HSJ917536:HSL917550 ICF917536:ICH917550 IMB917536:IMD917550 IVX917536:IVZ917550 JFT917536:JFV917550 JPP917536:JPR917550 JZL917536:JZN917550 KJH917536:KJJ917550 KTD917536:KTF917550 LCZ917536:LDB917550 LMV917536:LMX917550 LWR917536:LWT917550 MGN917536:MGP917550 MQJ917536:MQL917550 NAF917536:NAH917550 NKB917536:NKD917550 NTX917536:NTZ917550 ODT917536:ODV917550 ONP917536:ONR917550 OXL917536:OXN917550 PHH917536:PHJ917550 PRD917536:PRF917550 QAZ917536:QBB917550 QKV917536:QKX917550 QUR917536:QUT917550 REN917536:REP917550 ROJ917536:ROL917550 RYF917536:RYH917550 SIB917536:SID917550 SRX917536:SRZ917550 TBT917536:TBV917550 TLP917536:TLR917550 TVL917536:TVN917550 UFH917536:UFJ917550 UPD917536:UPF917550 UYZ917536:UZB917550 VIV917536:VIX917550 VSR917536:VST917550 WCN917536:WCP917550 WMJ917536:WML917550 WWF917536:WWH917550 AA983072:AC983086 JT983072:JV983086 TP983072:TR983086 ADL983072:ADN983086 ANH983072:ANJ983086 AXD983072:AXF983086 BGZ983072:BHB983086 BQV983072:BQX983086 CAR983072:CAT983086 CKN983072:CKP983086 CUJ983072:CUL983086 DEF983072:DEH983086 DOB983072:DOD983086 DXX983072:DXZ983086 EHT983072:EHV983086 ERP983072:ERR983086 FBL983072:FBN983086 FLH983072:FLJ983086 FVD983072:FVF983086 GEZ983072:GFB983086 GOV983072:GOX983086 GYR983072:GYT983086 HIN983072:HIP983086 HSJ983072:HSL983086 ICF983072:ICH983086 IMB983072:IMD983086 IVX983072:IVZ983086 JFT983072:JFV983086 JPP983072:JPR983086 JZL983072:JZN983086 KJH983072:KJJ983086 KTD983072:KTF983086 LCZ983072:LDB983086 LMV983072:LMX983086 LWR983072:LWT983086 MGN983072:MGP983086 MQJ983072:MQL983086 NAF983072:NAH983086 NKB983072:NKD983086 NTX983072:NTZ983086 ODT983072:ODV983086 ONP983072:ONR983086 OXL983072:OXN983086 PHH983072:PHJ983086 PRD983072:PRF983086 QAZ983072:QBB983086 QKV983072:QKX983086 QUR983072:QUT983086 REN983072:REP983086 ROJ983072:ROL983086 RYF983072:RYH983086 SIB983072:SID983086 SRX983072:SRZ983086 TBT983072:TBV983086 TLP983072:TLR983086 TVL983072:TVN983086 UFH983072:UFJ983086 UPD983072:UPF983086 UYZ983072:UZB983086 VIV983072:VIX983086 VSR983072:VST983086 WCN983072:WCP983086 WMJ983072:WML983086 AA6:AC6 AA8:AC14 AA16:AC20">
      <formula1>$Y$83:$Y$86</formula1>
    </dataValidation>
    <dataValidation type="list" allowBlank="1" showInputMessage="1" showErrorMessage="1" sqref="H65568:H65582 H39:H41 H26:H36 JC6:JC36 SY6:SY36 ACU6:ACU36 AMQ6:AMQ36 AWM6:AWM36 BGI6:BGI36 BQE6:BQE36 CAA6:CAA36 CJW6:CJW36 CTS6:CTS36 DDO6:DDO36 DNK6:DNK36 DXG6:DXG36 EHC6:EHC36 EQY6:EQY36 FAU6:FAU36 FKQ6:FKQ36 FUM6:FUM36 GEI6:GEI36 GOE6:GOE36 GYA6:GYA36 HHW6:HHW36 HRS6:HRS36 IBO6:IBO36 ILK6:ILK36 IVG6:IVG36 JFC6:JFC36 JOY6:JOY36 JYU6:JYU36 KIQ6:KIQ36 KSM6:KSM36 LCI6:LCI36 LME6:LME36 LWA6:LWA36 MFW6:MFW36 MPS6:MPS36 MZO6:MZO36 NJK6:NJK36 NTG6:NTG36 ODC6:ODC36 OMY6:OMY36 OWU6:OWU36 PGQ6:PGQ36 PQM6:PQM36 QAI6:QAI36 QKE6:QKE36 QUA6:QUA36 RDW6:RDW36 RNS6:RNS36 RXO6:RXO36 SHK6:SHK36 SRG6:SRG36 TBC6:TBC36 TKY6:TKY36 TUU6:TUU36 UEQ6:UEQ36 UOM6:UOM36 UYI6:UYI36 VIE6:VIE36 VSA6:VSA36 WBW6:WBW36 WLS6:WLS36 WVO6:WVO36 WVO983072:WVO983086 WVO39 WLS39 WBW39 VSA39 VIE39 UYI39 UOM39 UEQ39 TUU39 TKY39 TBC39 SRG39 SHK39 RXO39 RNS39 RDW39 QUA39 QKE39 QAI39 PQM39 PGQ39 OWU39 OMY39 ODC39 NTG39 NJK39 MZO39 MPS39 MFW39 LWA39 LME39 LCI39 KSM39 KIQ39 JYU39 JOY39 JFC39 IVG39 ILK39 IBO39 HRS39 HHW39 GYA39 GOE39 GEI39 FUM39 FKQ39 FAU39 EQY39 EHC39 DXG39 DNK39 DDO39 CTS39 CJW39 CAA39 BQE39 BGI39 AWM39 AMQ39 ACU39 SY39 JC65568:JC65582 SY65568:SY65582 ACU65568:ACU65582 AMQ65568:AMQ65582 AWM65568:AWM65582 BGI65568:BGI65582 BQE65568:BQE65582 CAA65568:CAA65582 CJW65568:CJW65582 CTS65568:CTS65582 DDO65568:DDO65582 DNK65568:DNK65582 DXG65568:DXG65582 EHC65568:EHC65582 EQY65568:EQY65582 FAU65568:FAU65582 FKQ65568:FKQ65582 FUM65568:FUM65582 GEI65568:GEI65582 GOE65568:GOE65582 GYA65568:GYA65582 HHW65568:HHW65582 HRS65568:HRS65582 IBO65568:IBO65582 ILK65568:ILK65582 IVG65568:IVG65582 JFC65568:JFC65582 JOY65568:JOY65582 JYU65568:JYU65582 KIQ65568:KIQ65582 KSM65568:KSM65582 LCI65568:LCI65582 LME65568:LME65582 LWA65568:LWA65582 MFW65568:MFW65582 MPS65568:MPS65582 MZO65568:MZO65582 NJK65568:NJK65582 NTG65568:NTG65582 ODC65568:ODC65582 OMY65568:OMY65582 OWU65568:OWU65582 PGQ65568:PGQ65582 PQM65568:PQM65582 QAI65568:QAI65582 QKE65568:QKE65582 QUA65568:QUA65582 RDW65568:RDW65582 RNS65568:RNS65582 RXO65568:RXO65582 SHK65568:SHK65582 SRG65568:SRG65582 TBC65568:TBC65582 TKY65568:TKY65582 TUU65568:TUU65582 UEQ65568:UEQ65582 UOM65568:UOM65582 UYI65568:UYI65582 VIE65568:VIE65582 VSA65568:VSA65582 WBW65568:WBW65582 WLS65568:WLS65582 WVO65568:WVO65582 H131104:H131118 JC131104:JC131118 SY131104:SY131118 ACU131104:ACU131118 AMQ131104:AMQ131118 AWM131104:AWM131118 BGI131104:BGI131118 BQE131104:BQE131118 CAA131104:CAA131118 CJW131104:CJW131118 CTS131104:CTS131118 DDO131104:DDO131118 DNK131104:DNK131118 DXG131104:DXG131118 EHC131104:EHC131118 EQY131104:EQY131118 FAU131104:FAU131118 FKQ131104:FKQ131118 FUM131104:FUM131118 GEI131104:GEI131118 GOE131104:GOE131118 GYA131104:GYA131118 HHW131104:HHW131118 HRS131104:HRS131118 IBO131104:IBO131118 ILK131104:ILK131118 IVG131104:IVG131118 JFC131104:JFC131118 JOY131104:JOY131118 JYU131104:JYU131118 KIQ131104:KIQ131118 KSM131104:KSM131118 LCI131104:LCI131118 LME131104:LME131118 LWA131104:LWA131118 MFW131104:MFW131118 MPS131104:MPS131118 MZO131104:MZO131118 NJK131104:NJK131118 NTG131104:NTG131118 ODC131104:ODC131118 OMY131104:OMY131118 OWU131104:OWU131118 PGQ131104:PGQ131118 PQM131104:PQM131118 QAI131104:QAI131118 QKE131104:QKE131118 QUA131104:QUA131118 RDW131104:RDW131118 RNS131104:RNS131118 RXO131104:RXO131118 SHK131104:SHK131118 SRG131104:SRG131118 TBC131104:TBC131118 TKY131104:TKY131118 TUU131104:TUU131118 UEQ131104:UEQ131118 UOM131104:UOM131118 UYI131104:UYI131118 VIE131104:VIE131118 VSA131104:VSA131118 WBW131104:WBW131118 WLS131104:WLS131118 WVO131104:WVO131118 H196640:H196654 JC196640:JC196654 SY196640:SY196654 ACU196640:ACU196654 AMQ196640:AMQ196654 AWM196640:AWM196654 BGI196640:BGI196654 BQE196640:BQE196654 CAA196640:CAA196654 CJW196640:CJW196654 CTS196640:CTS196654 DDO196640:DDO196654 DNK196640:DNK196654 DXG196640:DXG196654 EHC196640:EHC196654 EQY196640:EQY196654 FAU196640:FAU196654 FKQ196640:FKQ196654 FUM196640:FUM196654 GEI196640:GEI196654 GOE196640:GOE196654 GYA196640:GYA196654 HHW196640:HHW196654 HRS196640:HRS196654 IBO196640:IBO196654 ILK196640:ILK196654 IVG196640:IVG196654 JFC196640:JFC196654 JOY196640:JOY196654 JYU196640:JYU196654 KIQ196640:KIQ196654 KSM196640:KSM196654 LCI196640:LCI196654 LME196640:LME196654 LWA196640:LWA196654 MFW196640:MFW196654 MPS196640:MPS196654 MZO196640:MZO196654 NJK196640:NJK196654 NTG196640:NTG196654 ODC196640:ODC196654 OMY196640:OMY196654 OWU196640:OWU196654 PGQ196640:PGQ196654 PQM196640:PQM196654 QAI196640:QAI196654 QKE196640:QKE196654 QUA196640:QUA196654 RDW196640:RDW196654 RNS196640:RNS196654 RXO196640:RXO196654 SHK196640:SHK196654 SRG196640:SRG196654 TBC196640:TBC196654 TKY196640:TKY196654 TUU196640:TUU196654 UEQ196640:UEQ196654 UOM196640:UOM196654 UYI196640:UYI196654 VIE196640:VIE196654 VSA196640:VSA196654 WBW196640:WBW196654 WLS196640:WLS196654 WVO196640:WVO196654 H262176:H262190 JC262176:JC262190 SY262176:SY262190 ACU262176:ACU262190 AMQ262176:AMQ262190 AWM262176:AWM262190 BGI262176:BGI262190 BQE262176:BQE262190 CAA262176:CAA262190 CJW262176:CJW262190 CTS262176:CTS262190 DDO262176:DDO262190 DNK262176:DNK262190 DXG262176:DXG262190 EHC262176:EHC262190 EQY262176:EQY262190 FAU262176:FAU262190 FKQ262176:FKQ262190 FUM262176:FUM262190 GEI262176:GEI262190 GOE262176:GOE262190 GYA262176:GYA262190 HHW262176:HHW262190 HRS262176:HRS262190 IBO262176:IBO262190 ILK262176:ILK262190 IVG262176:IVG262190 JFC262176:JFC262190 JOY262176:JOY262190 JYU262176:JYU262190 KIQ262176:KIQ262190 KSM262176:KSM262190 LCI262176:LCI262190 LME262176:LME262190 LWA262176:LWA262190 MFW262176:MFW262190 MPS262176:MPS262190 MZO262176:MZO262190 NJK262176:NJK262190 NTG262176:NTG262190 ODC262176:ODC262190 OMY262176:OMY262190 OWU262176:OWU262190 PGQ262176:PGQ262190 PQM262176:PQM262190 QAI262176:QAI262190 QKE262176:QKE262190 QUA262176:QUA262190 RDW262176:RDW262190 RNS262176:RNS262190 RXO262176:RXO262190 SHK262176:SHK262190 SRG262176:SRG262190 TBC262176:TBC262190 TKY262176:TKY262190 TUU262176:TUU262190 UEQ262176:UEQ262190 UOM262176:UOM262190 UYI262176:UYI262190 VIE262176:VIE262190 VSA262176:VSA262190 WBW262176:WBW262190 WLS262176:WLS262190 WVO262176:WVO262190 H327712:H327726 JC327712:JC327726 SY327712:SY327726 ACU327712:ACU327726 AMQ327712:AMQ327726 AWM327712:AWM327726 BGI327712:BGI327726 BQE327712:BQE327726 CAA327712:CAA327726 CJW327712:CJW327726 CTS327712:CTS327726 DDO327712:DDO327726 DNK327712:DNK327726 DXG327712:DXG327726 EHC327712:EHC327726 EQY327712:EQY327726 FAU327712:FAU327726 FKQ327712:FKQ327726 FUM327712:FUM327726 GEI327712:GEI327726 GOE327712:GOE327726 GYA327712:GYA327726 HHW327712:HHW327726 HRS327712:HRS327726 IBO327712:IBO327726 ILK327712:ILK327726 IVG327712:IVG327726 JFC327712:JFC327726 JOY327712:JOY327726 JYU327712:JYU327726 KIQ327712:KIQ327726 KSM327712:KSM327726 LCI327712:LCI327726 LME327712:LME327726 LWA327712:LWA327726 MFW327712:MFW327726 MPS327712:MPS327726 MZO327712:MZO327726 NJK327712:NJK327726 NTG327712:NTG327726 ODC327712:ODC327726 OMY327712:OMY327726 OWU327712:OWU327726 PGQ327712:PGQ327726 PQM327712:PQM327726 QAI327712:QAI327726 QKE327712:QKE327726 QUA327712:QUA327726 RDW327712:RDW327726 RNS327712:RNS327726 RXO327712:RXO327726 SHK327712:SHK327726 SRG327712:SRG327726 TBC327712:TBC327726 TKY327712:TKY327726 TUU327712:TUU327726 UEQ327712:UEQ327726 UOM327712:UOM327726 UYI327712:UYI327726 VIE327712:VIE327726 VSA327712:VSA327726 WBW327712:WBW327726 WLS327712:WLS327726 WVO327712:WVO327726 H393248:H393262 JC393248:JC393262 SY393248:SY393262 ACU393248:ACU393262 AMQ393248:AMQ393262 AWM393248:AWM393262 BGI393248:BGI393262 BQE393248:BQE393262 CAA393248:CAA393262 CJW393248:CJW393262 CTS393248:CTS393262 DDO393248:DDO393262 DNK393248:DNK393262 DXG393248:DXG393262 EHC393248:EHC393262 EQY393248:EQY393262 FAU393248:FAU393262 FKQ393248:FKQ393262 FUM393248:FUM393262 GEI393248:GEI393262 GOE393248:GOE393262 GYA393248:GYA393262 HHW393248:HHW393262 HRS393248:HRS393262 IBO393248:IBO393262 ILK393248:ILK393262 IVG393248:IVG393262 JFC393248:JFC393262 JOY393248:JOY393262 JYU393248:JYU393262 KIQ393248:KIQ393262 KSM393248:KSM393262 LCI393248:LCI393262 LME393248:LME393262 LWA393248:LWA393262 MFW393248:MFW393262 MPS393248:MPS393262 MZO393248:MZO393262 NJK393248:NJK393262 NTG393248:NTG393262 ODC393248:ODC393262 OMY393248:OMY393262 OWU393248:OWU393262 PGQ393248:PGQ393262 PQM393248:PQM393262 QAI393248:QAI393262 QKE393248:QKE393262 QUA393248:QUA393262 RDW393248:RDW393262 RNS393248:RNS393262 RXO393248:RXO393262 SHK393248:SHK393262 SRG393248:SRG393262 TBC393248:TBC393262 TKY393248:TKY393262 TUU393248:TUU393262 UEQ393248:UEQ393262 UOM393248:UOM393262 UYI393248:UYI393262 VIE393248:VIE393262 VSA393248:VSA393262 WBW393248:WBW393262 WLS393248:WLS393262 WVO393248:WVO393262 H458784:H458798 JC458784:JC458798 SY458784:SY458798 ACU458784:ACU458798 AMQ458784:AMQ458798 AWM458784:AWM458798 BGI458784:BGI458798 BQE458784:BQE458798 CAA458784:CAA458798 CJW458784:CJW458798 CTS458784:CTS458798 DDO458784:DDO458798 DNK458784:DNK458798 DXG458784:DXG458798 EHC458784:EHC458798 EQY458784:EQY458798 FAU458784:FAU458798 FKQ458784:FKQ458798 FUM458784:FUM458798 GEI458784:GEI458798 GOE458784:GOE458798 GYA458784:GYA458798 HHW458784:HHW458798 HRS458784:HRS458798 IBO458784:IBO458798 ILK458784:ILK458798 IVG458784:IVG458798 JFC458784:JFC458798 JOY458784:JOY458798 JYU458784:JYU458798 KIQ458784:KIQ458798 KSM458784:KSM458798 LCI458784:LCI458798 LME458784:LME458798 LWA458784:LWA458798 MFW458784:MFW458798 MPS458784:MPS458798 MZO458784:MZO458798 NJK458784:NJK458798 NTG458784:NTG458798 ODC458784:ODC458798 OMY458784:OMY458798 OWU458784:OWU458798 PGQ458784:PGQ458798 PQM458784:PQM458798 QAI458784:QAI458798 QKE458784:QKE458798 QUA458784:QUA458798 RDW458784:RDW458798 RNS458784:RNS458798 RXO458784:RXO458798 SHK458784:SHK458798 SRG458784:SRG458798 TBC458784:TBC458798 TKY458784:TKY458798 TUU458784:TUU458798 UEQ458784:UEQ458798 UOM458784:UOM458798 UYI458784:UYI458798 VIE458784:VIE458798 VSA458784:VSA458798 WBW458784:WBW458798 WLS458784:WLS458798 WVO458784:WVO458798 H524320:H524334 JC524320:JC524334 SY524320:SY524334 ACU524320:ACU524334 AMQ524320:AMQ524334 AWM524320:AWM524334 BGI524320:BGI524334 BQE524320:BQE524334 CAA524320:CAA524334 CJW524320:CJW524334 CTS524320:CTS524334 DDO524320:DDO524334 DNK524320:DNK524334 DXG524320:DXG524334 EHC524320:EHC524334 EQY524320:EQY524334 FAU524320:FAU524334 FKQ524320:FKQ524334 FUM524320:FUM524334 GEI524320:GEI524334 GOE524320:GOE524334 GYA524320:GYA524334 HHW524320:HHW524334 HRS524320:HRS524334 IBO524320:IBO524334 ILK524320:ILK524334 IVG524320:IVG524334 JFC524320:JFC524334 JOY524320:JOY524334 JYU524320:JYU524334 KIQ524320:KIQ524334 KSM524320:KSM524334 LCI524320:LCI524334 LME524320:LME524334 LWA524320:LWA524334 MFW524320:MFW524334 MPS524320:MPS524334 MZO524320:MZO524334 NJK524320:NJK524334 NTG524320:NTG524334 ODC524320:ODC524334 OMY524320:OMY524334 OWU524320:OWU524334 PGQ524320:PGQ524334 PQM524320:PQM524334 QAI524320:QAI524334 QKE524320:QKE524334 QUA524320:QUA524334 RDW524320:RDW524334 RNS524320:RNS524334 RXO524320:RXO524334 SHK524320:SHK524334 SRG524320:SRG524334 TBC524320:TBC524334 TKY524320:TKY524334 TUU524320:TUU524334 UEQ524320:UEQ524334 UOM524320:UOM524334 UYI524320:UYI524334 VIE524320:VIE524334 VSA524320:VSA524334 WBW524320:WBW524334 WLS524320:WLS524334 WVO524320:WVO524334 H589856:H589870 JC589856:JC589870 SY589856:SY589870 ACU589856:ACU589870 AMQ589856:AMQ589870 AWM589856:AWM589870 BGI589856:BGI589870 BQE589856:BQE589870 CAA589856:CAA589870 CJW589856:CJW589870 CTS589856:CTS589870 DDO589856:DDO589870 DNK589856:DNK589870 DXG589856:DXG589870 EHC589856:EHC589870 EQY589856:EQY589870 FAU589856:FAU589870 FKQ589856:FKQ589870 FUM589856:FUM589870 GEI589856:GEI589870 GOE589856:GOE589870 GYA589856:GYA589870 HHW589856:HHW589870 HRS589856:HRS589870 IBO589856:IBO589870 ILK589856:ILK589870 IVG589856:IVG589870 JFC589856:JFC589870 JOY589856:JOY589870 JYU589856:JYU589870 KIQ589856:KIQ589870 KSM589856:KSM589870 LCI589856:LCI589870 LME589856:LME589870 LWA589856:LWA589870 MFW589856:MFW589870 MPS589856:MPS589870 MZO589856:MZO589870 NJK589856:NJK589870 NTG589856:NTG589870 ODC589856:ODC589870 OMY589856:OMY589870 OWU589856:OWU589870 PGQ589856:PGQ589870 PQM589856:PQM589870 QAI589856:QAI589870 QKE589856:QKE589870 QUA589856:QUA589870 RDW589856:RDW589870 RNS589856:RNS589870 RXO589856:RXO589870 SHK589856:SHK589870 SRG589856:SRG589870 TBC589856:TBC589870 TKY589856:TKY589870 TUU589856:TUU589870 UEQ589856:UEQ589870 UOM589856:UOM589870 UYI589856:UYI589870 VIE589856:VIE589870 VSA589856:VSA589870 WBW589856:WBW589870 WLS589856:WLS589870 WVO589856:WVO589870 H655392:H655406 JC655392:JC655406 SY655392:SY655406 ACU655392:ACU655406 AMQ655392:AMQ655406 AWM655392:AWM655406 BGI655392:BGI655406 BQE655392:BQE655406 CAA655392:CAA655406 CJW655392:CJW655406 CTS655392:CTS655406 DDO655392:DDO655406 DNK655392:DNK655406 DXG655392:DXG655406 EHC655392:EHC655406 EQY655392:EQY655406 FAU655392:FAU655406 FKQ655392:FKQ655406 FUM655392:FUM655406 GEI655392:GEI655406 GOE655392:GOE655406 GYA655392:GYA655406 HHW655392:HHW655406 HRS655392:HRS655406 IBO655392:IBO655406 ILK655392:ILK655406 IVG655392:IVG655406 JFC655392:JFC655406 JOY655392:JOY655406 JYU655392:JYU655406 KIQ655392:KIQ655406 KSM655392:KSM655406 LCI655392:LCI655406 LME655392:LME655406 LWA655392:LWA655406 MFW655392:MFW655406 MPS655392:MPS655406 MZO655392:MZO655406 NJK655392:NJK655406 NTG655392:NTG655406 ODC655392:ODC655406 OMY655392:OMY655406 OWU655392:OWU655406 PGQ655392:PGQ655406 PQM655392:PQM655406 QAI655392:QAI655406 QKE655392:QKE655406 QUA655392:QUA655406 RDW655392:RDW655406 RNS655392:RNS655406 RXO655392:RXO655406 SHK655392:SHK655406 SRG655392:SRG655406 TBC655392:TBC655406 TKY655392:TKY655406 TUU655392:TUU655406 UEQ655392:UEQ655406 UOM655392:UOM655406 UYI655392:UYI655406 VIE655392:VIE655406 VSA655392:VSA655406 WBW655392:WBW655406 WLS655392:WLS655406 WVO655392:WVO655406 H720928:H720942 JC720928:JC720942 SY720928:SY720942 ACU720928:ACU720942 AMQ720928:AMQ720942 AWM720928:AWM720942 BGI720928:BGI720942 BQE720928:BQE720942 CAA720928:CAA720942 CJW720928:CJW720942 CTS720928:CTS720942 DDO720928:DDO720942 DNK720928:DNK720942 DXG720928:DXG720942 EHC720928:EHC720942 EQY720928:EQY720942 FAU720928:FAU720942 FKQ720928:FKQ720942 FUM720928:FUM720942 GEI720928:GEI720942 GOE720928:GOE720942 GYA720928:GYA720942 HHW720928:HHW720942 HRS720928:HRS720942 IBO720928:IBO720942 ILK720928:ILK720942 IVG720928:IVG720942 JFC720928:JFC720942 JOY720928:JOY720942 JYU720928:JYU720942 KIQ720928:KIQ720942 KSM720928:KSM720942 LCI720928:LCI720942 LME720928:LME720942 LWA720928:LWA720942 MFW720928:MFW720942 MPS720928:MPS720942 MZO720928:MZO720942 NJK720928:NJK720942 NTG720928:NTG720942 ODC720928:ODC720942 OMY720928:OMY720942 OWU720928:OWU720942 PGQ720928:PGQ720942 PQM720928:PQM720942 QAI720928:QAI720942 QKE720928:QKE720942 QUA720928:QUA720942 RDW720928:RDW720942 RNS720928:RNS720942 RXO720928:RXO720942 SHK720928:SHK720942 SRG720928:SRG720942 TBC720928:TBC720942 TKY720928:TKY720942 TUU720928:TUU720942 UEQ720928:UEQ720942 UOM720928:UOM720942 UYI720928:UYI720942 VIE720928:VIE720942 VSA720928:VSA720942 WBW720928:WBW720942 WLS720928:WLS720942 WVO720928:WVO720942 H786464:H786478 JC786464:JC786478 SY786464:SY786478 ACU786464:ACU786478 AMQ786464:AMQ786478 AWM786464:AWM786478 BGI786464:BGI786478 BQE786464:BQE786478 CAA786464:CAA786478 CJW786464:CJW786478 CTS786464:CTS786478 DDO786464:DDO786478 DNK786464:DNK786478 DXG786464:DXG786478 EHC786464:EHC786478 EQY786464:EQY786478 FAU786464:FAU786478 FKQ786464:FKQ786478 FUM786464:FUM786478 GEI786464:GEI786478 GOE786464:GOE786478 GYA786464:GYA786478 HHW786464:HHW786478 HRS786464:HRS786478 IBO786464:IBO786478 ILK786464:ILK786478 IVG786464:IVG786478 JFC786464:JFC786478 JOY786464:JOY786478 JYU786464:JYU786478 KIQ786464:KIQ786478 KSM786464:KSM786478 LCI786464:LCI786478 LME786464:LME786478 LWA786464:LWA786478 MFW786464:MFW786478 MPS786464:MPS786478 MZO786464:MZO786478 NJK786464:NJK786478 NTG786464:NTG786478 ODC786464:ODC786478 OMY786464:OMY786478 OWU786464:OWU786478 PGQ786464:PGQ786478 PQM786464:PQM786478 QAI786464:QAI786478 QKE786464:QKE786478 QUA786464:QUA786478 RDW786464:RDW786478 RNS786464:RNS786478 RXO786464:RXO786478 SHK786464:SHK786478 SRG786464:SRG786478 TBC786464:TBC786478 TKY786464:TKY786478 TUU786464:TUU786478 UEQ786464:UEQ786478 UOM786464:UOM786478 UYI786464:UYI786478 VIE786464:VIE786478 VSA786464:VSA786478 WBW786464:WBW786478 WLS786464:WLS786478 WVO786464:WVO786478 H852000:H852014 JC852000:JC852014 SY852000:SY852014 ACU852000:ACU852014 AMQ852000:AMQ852014 AWM852000:AWM852014 BGI852000:BGI852014 BQE852000:BQE852014 CAA852000:CAA852014 CJW852000:CJW852014 CTS852000:CTS852014 DDO852000:DDO852014 DNK852000:DNK852014 DXG852000:DXG852014 EHC852000:EHC852014 EQY852000:EQY852014 FAU852000:FAU852014 FKQ852000:FKQ852014 FUM852000:FUM852014 GEI852000:GEI852014 GOE852000:GOE852014 GYA852000:GYA852014 HHW852000:HHW852014 HRS852000:HRS852014 IBO852000:IBO852014 ILK852000:ILK852014 IVG852000:IVG852014 JFC852000:JFC852014 JOY852000:JOY852014 JYU852000:JYU852014 KIQ852000:KIQ852014 KSM852000:KSM852014 LCI852000:LCI852014 LME852000:LME852014 LWA852000:LWA852014 MFW852000:MFW852014 MPS852000:MPS852014 MZO852000:MZO852014 NJK852000:NJK852014 NTG852000:NTG852014 ODC852000:ODC852014 OMY852000:OMY852014 OWU852000:OWU852014 PGQ852000:PGQ852014 PQM852000:PQM852014 QAI852000:QAI852014 QKE852000:QKE852014 QUA852000:QUA852014 RDW852000:RDW852014 RNS852000:RNS852014 RXO852000:RXO852014 SHK852000:SHK852014 SRG852000:SRG852014 TBC852000:TBC852014 TKY852000:TKY852014 TUU852000:TUU852014 UEQ852000:UEQ852014 UOM852000:UOM852014 UYI852000:UYI852014 VIE852000:VIE852014 VSA852000:VSA852014 WBW852000:WBW852014 WLS852000:WLS852014 WVO852000:WVO852014 H917536:H917550 JC917536:JC917550 SY917536:SY917550 ACU917536:ACU917550 AMQ917536:AMQ917550 AWM917536:AWM917550 BGI917536:BGI917550 BQE917536:BQE917550 CAA917536:CAA917550 CJW917536:CJW917550 CTS917536:CTS917550 DDO917536:DDO917550 DNK917536:DNK917550 DXG917536:DXG917550 EHC917536:EHC917550 EQY917536:EQY917550 FAU917536:FAU917550 FKQ917536:FKQ917550 FUM917536:FUM917550 GEI917536:GEI917550 GOE917536:GOE917550 GYA917536:GYA917550 HHW917536:HHW917550 HRS917536:HRS917550 IBO917536:IBO917550 ILK917536:ILK917550 IVG917536:IVG917550 JFC917536:JFC917550 JOY917536:JOY917550 JYU917536:JYU917550 KIQ917536:KIQ917550 KSM917536:KSM917550 LCI917536:LCI917550 LME917536:LME917550 LWA917536:LWA917550 MFW917536:MFW917550 MPS917536:MPS917550 MZO917536:MZO917550 NJK917536:NJK917550 NTG917536:NTG917550 ODC917536:ODC917550 OMY917536:OMY917550 OWU917536:OWU917550 PGQ917536:PGQ917550 PQM917536:PQM917550 QAI917536:QAI917550 QKE917536:QKE917550 QUA917536:QUA917550 RDW917536:RDW917550 RNS917536:RNS917550 RXO917536:RXO917550 SHK917536:SHK917550 SRG917536:SRG917550 TBC917536:TBC917550 TKY917536:TKY917550 TUU917536:TUU917550 UEQ917536:UEQ917550 UOM917536:UOM917550 UYI917536:UYI917550 VIE917536:VIE917550 VSA917536:VSA917550 WBW917536:WBW917550 WLS917536:WLS917550 WVO917536:WVO917550 H983072:H983086 JC983072:JC983086 SY983072:SY983086 ACU983072:ACU983086 AMQ983072:AMQ983086 AWM983072:AWM983086 BGI983072:BGI983086 BQE983072:BQE983086 CAA983072:CAA983086 CJW983072:CJW983086 CTS983072:CTS983086 DDO983072:DDO983086 DNK983072:DNK983086 DXG983072:DXG983086 EHC983072:EHC983086 EQY983072:EQY983086 FAU983072:FAU983086 FKQ983072:FKQ983086 FUM983072:FUM983086 GEI983072:GEI983086 GOE983072:GOE983086 GYA983072:GYA983086 HHW983072:HHW983086 HRS983072:HRS983086 IBO983072:IBO983086 ILK983072:ILK983086 IVG983072:IVG983086 JFC983072:JFC983086 JOY983072:JOY983086 JYU983072:JYU983086 KIQ983072:KIQ983086 KSM983072:KSM983086 LCI983072:LCI983086 LME983072:LME983086 LWA983072:LWA983086 MFW983072:MFW983086 MPS983072:MPS983086 MZO983072:MZO983086 NJK983072:NJK983086 NTG983072:NTG983086 ODC983072:ODC983086 OMY983072:OMY983086 OWU983072:OWU983086 PGQ983072:PGQ983086 PQM983072:PQM983086 QAI983072:QAI983086 QKE983072:QKE983086 QUA983072:QUA983086 RDW983072:RDW983086 RNS983072:RNS983086 RXO983072:RXO983086 SHK983072:SHK983086 SRG983072:SRG983086 TBC983072:TBC983086 TKY983072:TKY983086 TUU983072:TUU983086 UEQ983072:UEQ983086 UOM983072:UOM983086 UYI983072:UYI983086 VIE983072:VIE983086 VSA983072:VSA983086 WBW983072:WBW983086 WLS983072:WLS983086 H6 H8:H9 JC39 H12:H14 H16:H24">
      <formula1>$F$50:$F$54</formula1>
    </dataValidation>
    <dataValidation showDropDown="1" showInputMessage="1" showErrorMessage="1" sqref="A16 A24 A22 A6:A8 A30:A37 A39:A42"/>
    <dataValidation type="list" allowBlank="1" showInputMessage="1" showErrorMessage="1" sqref="I6 I39:I41 I26:I36 I8:I9 I12:I14 I16:I24">
      <formula1>$F$58:$F$60</formula1>
    </dataValidation>
    <dataValidation type="list" allowBlank="1" showInputMessage="1" showErrorMessage="1" sqref="N6 N39:N41 N26:N36 R26:R36 N24 R12:R14 R6 R24 R39:R41 N12:N14">
      <formula1>$I$89:$I$90</formula1>
    </dataValidation>
    <dataValidation type="list" allowBlank="1" showInputMessage="1" showErrorMessage="1" sqref="O6 O39:O41 O26:O36 O24 Q22:Q23 O12:O14">
      <formula1>$J$91:$J$92</formula1>
    </dataValidation>
    <dataValidation type="list" allowBlank="1" showInputMessage="1" showErrorMessage="1" sqref="P6 P39:P41 P26:P36 P24 O22:O23 P12:P14">
      <formula1>$J$89:$J$90</formula1>
    </dataValidation>
    <dataValidation type="list" allowBlank="1" showInputMessage="1" showErrorMessage="1" sqref="Q6 Q39:Q41 Q26:Q36 Q24 Q12:Q14">
      <formula1>$J$93:$J$94</formula1>
    </dataValidation>
    <dataValidation type="list" allowBlank="1" showInputMessage="1" showErrorMessage="1" sqref="M6 M39:M41 M26:M36 M24 M12:M14">
      <formula1>$L$89:$L$90</formula1>
    </dataValidation>
    <dataValidation type="list" allowBlank="1" showInputMessage="1" showErrorMessage="1" sqref="AI8:AI9">
      <formula1>$G$523:$G$532</formula1>
    </dataValidation>
    <dataValidation type="list" allowBlank="1" showInputMessage="1" showErrorMessage="1" sqref="Q8:Q9 Q16:Q21">
      <formula1>$J$94:$J$95</formula1>
    </dataValidation>
    <dataValidation type="list" allowBlank="1" showInputMessage="1" showErrorMessage="1" sqref="M7">
      <formula1>$L$67:$L$68</formula1>
    </dataValidation>
    <dataValidation type="list" allowBlank="1" showInputMessage="1" showErrorMessage="1" sqref="Q7">
      <formula1>$J$71:$J$72</formula1>
    </dataValidation>
    <dataValidation type="list" allowBlank="1" showInputMessage="1" showErrorMessage="1" sqref="P7">
      <formula1>$J$67:$J$68</formula1>
    </dataValidation>
    <dataValidation type="list" allowBlank="1" showInputMessage="1" showErrorMessage="1" sqref="O7">
      <formula1>$J$69:$J$70</formula1>
    </dataValidation>
    <dataValidation type="list" allowBlank="1" showInputMessage="1" showErrorMessage="1" sqref="R7 N7">
      <formula1>$I$67:$I$68</formula1>
    </dataValidation>
    <dataValidation type="list" allowBlank="1" showInputMessage="1" showErrorMessage="1" sqref="H7">
      <formula1>$F$29:$F$33</formula1>
    </dataValidation>
    <dataValidation type="list" allowBlank="1" showInputMessage="1" showErrorMessage="1" sqref="AA7:AC7">
      <formula1>$Y$61:$Y$64</formula1>
    </dataValidation>
    <dataValidation type="list" allowBlank="1" showInputMessage="1" showErrorMessage="1" sqref="G7">
      <formula1>$F$495:$F$500</formula1>
    </dataValidation>
    <dataValidation type="list" allowBlank="1" showInputMessage="1" showErrorMessage="1" sqref="M8:M9 M16:M21">
      <formula1>$L$90:$L$91</formula1>
    </dataValidation>
    <dataValidation type="list" allowBlank="1" showInputMessage="1" showErrorMessage="1" sqref="P8:P9 P16:P21">
      <formula1>$J$90:$J$91</formula1>
    </dataValidation>
    <dataValidation type="list" allowBlank="1" showInputMessage="1" showErrorMessage="1" sqref="O8:O9 O16:O21">
      <formula1>$J$92:$J$93</formula1>
    </dataValidation>
    <dataValidation type="list" allowBlank="1" showInputMessage="1" showErrorMessage="1" sqref="R8:R9 R16:R21 N16:N21 N8:N9">
      <formula1>$I$90:$I$91</formula1>
    </dataValidation>
    <dataValidation type="list" allowBlank="1" showInputMessage="1" showErrorMessage="1" sqref="I10:I11">
      <formula1>$F$30:$F$32</formula1>
    </dataValidation>
    <dataValidation type="list" allowBlank="1" showInputMessage="1" showErrorMessage="1" sqref="M10:M11">
      <formula1>$L$60:$L$61</formula1>
    </dataValidation>
    <dataValidation type="list" allowBlank="1" showInputMessage="1" showErrorMessage="1" sqref="Q10:Q11">
      <formula1>$J$64:$J$65</formula1>
    </dataValidation>
    <dataValidation type="list" allowBlank="1" showInputMessage="1" showErrorMessage="1" sqref="P10:P11 O42 O25">
      <formula1>$J$60:$J$61</formula1>
    </dataValidation>
    <dataValidation type="list" allowBlank="1" showInputMessage="1" showErrorMessage="1" sqref="O10:O11 Q42 Q25">
      <formula1>$J$62:$J$63</formula1>
    </dataValidation>
    <dataValidation type="list" allowBlank="1" showInputMessage="1" showErrorMessage="1" sqref="N10:N11 R10:R11">
      <formula1>$I$60:$I$61</formula1>
    </dataValidation>
    <dataValidation type="list" allowBlank="1" showInputMessage="1" showErrorMessage="1" sqref="AI10:AI11">
      <formula1>$G$488:$G$497</formula1>
    </dataValidation>
    <dataValidation type="list" allowBlank="1" showInputMessage="1" showErrorMessage="1" sqref="I25">
      <formula1>$F$26:$F$29</formula1>
    </dataValidation>
    <dataValidation type="list" allowBlank="1" showInputMessage="1" showErrorMessage="1" sqref="G25">
      <formula1>$F$485:$F$490</formula1>
    </dataValidation>
    <dataValidation type="list" allowBlank="1" showInputMessage="1" showErrorMessage="1" sqref="AI16:AI17">
      <formula1>$F$446:$F$455</formula1>
    </dataValidation>
    <dataValidation type="list" allowBlank="1" showInputMessage="1" showErrorMessage="1" sqref="M25 M42:M44">
      <formula1>$L$58:$L$59</formula1>
    </dataValidation>
    <dataValidation type="list" allowBlank="1" showInputMessage="1" showErrorMessage="1" sqref="P25 P42">
      <formula1>$J$58:$J$59</formula1>
    </dataValidation>
    <dataValidation type="list" allowBlank="1" showInputMessage="1" showErrorMessage="1" sqref="N25 R42 N42 R25">
      <formula1>$I$58:$I$59</formula1>
    </dataValidation>
    <dataValidation type="list" allowBlank="1" showInputMessage="1" showErrorMessage="1" sqref="AI25 AI42:AI45">
      <formula1>$G$486:$G$495</formula1>
    </dataValidation>
    <dataValidation type="list" allowBlank="1" showInputMessage="1" showErrorMessage="1" sqref="H10:H11">
      <formula1>$F$17:$F$25</formula1>
    </dataValidation>
    <dataValidation type="list" allowBlank="1" showInputMessage="1" showErrorMessage="1" sqref="H25">
      <formula1>$F$14:$F$22</formula1>
    </dataValidation>
    <dataValidation type="list" allowBlank="1" showInputMessage="1" showErrorMessage="1" sqref="N22:N23 R22:R23">
      <formula1>$I$87:$I$88</formula1>
    </dataValidation>
    <dataValidation type="list" allowBlank="1" showInputMessage="1" showErrorMessage="1" sqref="P22:P23">
      <formula1>$J$87:$J$88</formula1>
    </dataValidation>
    <dataValidation type="list" allowBlank="1" showInputMessage="1" showErrorMessage="1" sqref="M22:M23">
      <formula1>$L$87:$L$88</formula1>
    </dataValidation>
    <dataValidation type="list" allowBlank="1" showInputMessage="1" showErrorMessage="1" sqref="AI23">
      <formula1>$G$515:$G$524</formula1>
    </dataValidation>
    <dataValidation type="list" allowBlank="1" showInputMessage="1" showErrorMessage="1" sqref="AI22 WMR37:WMR38 WCV37:WCV38 VSZ37:VSZ38 VJD37:VJD38 UZH37:UZH38 UPL37:UPL38 UFP37:UFP38 TVT37:TVT38 TLX37:TLX38 TCB37:TCB38 SSF37:SSF38 SIJ37:SIJ38 RYN37:RYN38 ROR37:ROR38 REV37:REV38 QUZ37:QUZ38 QLD37:QLD38 QBH37:QBH38 PRL37:PRL38 PHP37:PHP38 OXT37:OXT38 ONX37:ONX38 OEB37:OEB38 NUF37:NUF38 NKJ37:NKJ38 NAN37:NAN38 MQR37:MQR38 MGV37:MGV38 LWZ37:LWZ38 LND37:LND38 LDH37:LDH38 KTL37:KTL38 KJP37:KJP38 JZT37:JZT38 JPX37:JPX38 JGB37:JGB38 IWF37:IWF38 IMJ37:IMJ38 ICN37:ICN38 HSR37:HSR38 HIV37:HIV38 GYZ37:GYZ38 GPD37:GPD38 GFH37:GFH38 FVL37:FVL38 FLP37:FLP38 FBT37:FBT38 ERX37:ERX38 EIB37:EIB38 DYF37:DYF38 DOJ37:DOJ38 DEN37:DEN38 CUR37:CUR38 CKV37:CKV38 CAZ37:CAZ38 BRD37:BRD38 BHH37:BHH38 AXL37:AXL38 ANP37:ANP38 ADT37:ADT38 TX37:TX38 KB37:KB38 WWN37:WWN38">
      <formula1>$G$518:$G$527</formula1>
    </dataValidation>
    <dataValidation type="list" allowBlank="1" showInputMessage="1" showErrorMessage="1" sqref="AI32">
      <formula1>$G$480:$G$489</formula1>
    </dataValidation>
    <dataValidation type="list" allowBlank="1" showInputMessage="1" showErrorMessage="1" sqref="N15 R15">
      <formula1>$I$53:$I$54</formula1>
    </dataValidation>
    <dataValidation type="list" allowBlank="1" showInputMessage="1" showErrorMessage="1" sqref="O15">
      <formula1>$J$55:$J$56</formula1>
    </dataValidation>
    <dataValidation type="list" allowBlank="1" showInputMessage="1" showErrorMessage="1" sqref="P15">
      <formula1>$J$53:$J$54</formula1>
    </dataValidation>
    <dataValidation type="list" allowBlank="1" showInputMessage="1" showErrorMessage="1" sqref="Q15">
      <formula1>$J$57:$J$58</formula1>
    </dataValidation>
    <dataValidation type="list" allowBlank="1" showInputMessage="1" showErrorMessage="1" sqref="M15">
      <formula1>$L$53:$L$54</formula1>
    </dataValidation>
    <dataValidation type="list" allowBlank="1" showInputMessage="1" showErrorMessage="1" sqref="I15">
      <formula1>$F$23:$F$25</formula1>
    </dataValidation>
    <dataValidation type="list" allowBlank="1" showInputMessage="1" showErrorMessage="1" sqref="G15">
      <formula1>$F$481:$F$486</formula1>
    </dataValidation>
    <dataValidation type="list" allowBlank="1" showInputMessage="1" showErrorMessage="1" sqref="AI15">
      <formula1>$G$481:$G$490</formula1>
    </dataValidation>
    <dataValidation type="list" allowBlank="1" showInputMessage="1" showErrorMessage="1" sqref="AA15:AC15">
      <formula1>$Y$47:$Y$50</formula1>
    </dataValidation>
    <dataValidation type="list" allowBlank="1" showInputMessage="1" showErrorMessage="1" sqref="H15">
      <formula1>$F$15:$F$19</formula1>
    </dataValidation>
    <dataValidation type="list" allowBlank="1" showInputMessage="1" showErrorMessage="1" sqref="I42">
      <formula1>$F$26:$F$28</formula1>
    </dataValidation>
    <dataValidation type="list" allowBlank="1" showInputMessage="1" showErrorMessage="1" sqref="H42">
      <formula1>$F$18:$F$22</formula1>
    </dataValidation>
    <dataValidation type="list" allowBlank="1" showInputMessage="1" showErrorMessage="1" sqref="I7">
      <formula1>$F$39:$F$39</formula1>
    </dataValidation>
    <dataValidation type="list" allowBlank="1" showInputMessage="1" showErrorMessage="1" sqref="R37:R38 N37:N38">
      <formula1>$I$95:$I$96</formula1>
    </dataValidation>
    <dataValidation type="list" allowBlank="1" showInputMessage="1" showErrorMessage="1" sqref="O37:O38">
      <formula1>$J$97:$J$98</formula1>
    </dataValidation>
    <dataValidation type="list" allowBlank="1" showInputMessage="1" showErrorMessage="1" sqref="Q37:Q38">
      <formula1>$J$99:$J$100</formula1>
    </dataValidation>
    <dataValidation type="list" allowBlank="1" showInputMessage="1" showErrorMessage="1" sqref="M37:M38">
      <formula1>$L$95:$L$96</formula1>
    </dataValidation>
    <dataValidation type="list" allowBlank="1" showInputMessage="1" showErrorMessage="1" sqref="P37:P38">
      <formula1>$J$95:$J$96</formula1>
    </dataValidation>
    <dataValidation type="list" allowBlank="1" showInputMessage="1" showErrorMessage="1" sqref="I37:I38">
      <formula1>$F$59:$F$61</formula1>
    </dataValidation>
    <dataValidation type="list" allowBlank="1" showInputMessage="1" showErrorMessage="1" sqref="H37:H38 WVO37:WVO38 WLS37:WLS38 WBW37:WBW38 VSA37:VSA38 VIE37:VIE38 UYI37:UYI38 UOM37:UOM38 UEQ37:UEQ38 TUU37:TUU38 TKY37:TKY38 TBC37:TBC38 SRG37:SRG38 SHK37:SHK38 RXO37:RXO38 RNS37:RNS38 RDW37:RDW38 QUA37:QUA38 QKE37:QKE38 QAI37:QAI38 PQM37:PQM38 PGQ37:PGQ38 OWU37:OWU38 OMY37:OMY38 ODC37:ODC38 NTG37:NTG38 NJK37:NJK38 MZO37:MZO38 MPS37:MPS38 MFW37:MFW38 LWA37:LWA38 LME37:LME38 LCI37:LCI38 KSM37:KSM38 KIQ37:KIQ38 JYU37:JYU38 JOY37:JOY38 JFC37:JFC38 IVG37:IVG38 ILK37:ILK38 IBO37:IBO38 HRS37:HRS38 HHW37:HHW38 GYA37:GYA38 GOE37:GOE38 GEI37:GEI38 FUM37:FUM38 FKQ37:FKQ38 FAU37:FAU38 EQY37:EQY38 EHC37:EHC38 DXG37:DXG38 DNK37:DNK38 DDO37:DDO38 CTS37:CTS38 CJW37:CJW38 CAA37:CAA38 BQE37:BQE38 BGI37:BGI38 AWM37:AWM38 AMQ37:AMQ38 ACU37:ACU38 SY37:SY38 JC37:JC38">
      <formula1>$F$51:$F$55</formula1>
    </dataValidation>
    <dataValidation type="list" allowBlank="1" showInputMessage="1" showErrorMessage="1" sqref="WWF37:WWH38 AA37:AC38 WMJ37:WML38 WCN37:WCP38 VSR37:VST38 VIV37:VIX38 UYZ37:UZB38 UPD37:UPF38 UFH37:UFJ38 TVL37:TVN38 TLP37:TLR38 TBT37:TBV38 SRX37:SRZ38 SIB37:SID38 RYF37:RYH38 ROJ37:ROL38 REN37:REP38 QUR37:QUT38 QKV37:QKX38 QAZ37:QBB38 PRD37:PRF38 PHH37:PHJ38 OXL37:OXN38 ONP37:ONR38 ODT37:ODV38 NTX37:NTZ38 NKB37:NKD38 NAF37:NAH38 MQJ37:MQL38 MGN37:MGP38 LWR37:LWT38 LMV37:LMX38 LCZ37:LDB38 KTD37:KTF38 KJH37:KJJ38 JZL37:JZN38 JPP37:JPR38 JFT37:JFV38 IVX37:IVZ38 IMB37:IMD38 ICF37:ICH38 HSJ37:HSL38 HIN37:HIP38 GYR37:GYT38 GOV37:GOX38 GEZ37:GFB38 FVD37:FVF38 FLH37:FLJ38 FBL37:FBN38 ERP37:ERR38 EHT37:EHV38 DXX37:DXZ38 DOB37:DOD38 DEF37:DEH38 CUJ37:CUL38 CKN37:CKP38 CAR37:CAT38 BQV37:BQX38 BGZ37:BHB38 AXD37:AXF38 ANH37:ANJ38 ADL37:ADN38 TP37:TR38 JT37:JV38">
      <formula1>$Y$84:$Y$87</formula1>
    </dataValidation>
    <dataValidation type="list" allowBlank="1" showInputMessage="1" showErrorMessage="1" sqref="G37:G38 WLR37:WLR38 WBV37:WBV38 VRZ37:VRZ38 VID37:VID38 UYH37:UYH38 UOL37:UOL38 UEP37:UEP38 TUT37:TUT38 TKX37:TKX38 TBB37:TBB38 SRF37:SRF38 SHJ37:SHJ38 RXN37:RXN38 RNR37:RNR38 RDV37:RDV38 QTZ37:QTZ38 QKD37:QKD38 QAH37:QAH38 PQL37:PQL38 PGP37:PGP38 OWT37:OWT38 OMX37:OMX38 ODB37:ODB38 NTF37:NTF38 NJJ37:NJJ38 MZN37:MZN38 MPR37:MPR38 MFV37:MFV38 LVZ37:LVZ38 LMD37:LMD38 LCH37:LCH38 KSL37:KSL38 KIP37:KIP38 JYT37:JYT38 JOX37:JOX38 JFB37:JFB38 IVF37:IVF38 ILJ37:ILJ38 IBN37:IBN38 HRR37:HRR38 HHV37:HHV38 GXZ37:GXZ38 GOD37:GOD38 GEH37:GEH38 FUL37:FUL38 FKP37:FKP38 FAT37:FAT38 EQX37:EQX38 EHB37:EHB38 DXF37:DXF38 DNJ37:DNJ38 DDN37:DDN38 CTR37:CTR38 CJV37:CJV38 BZZ37:BZZ38 BQD37:BQD38 BGH37:BGH38 AWL37:AWL38 AMP37:AMP38 ACT37:ACT38 SX37:SX38 JB37:JB38 WVN37:WVN38">
      <formula1>$F$518:$F$523</formula1>
    </dataValidation>
  </dataValidations>
  <printOptions horizontalCentered="1"/>
  <pageMargins left="0.23622047244094491" right="0.23622047244094491" top="0.39370078740157483" bottom="0.39370078740157483" header="0.31496062992125984" footer="0.31496062992125984"/>
  <pageSetup scale="49" orientation="landscape" r:id="rId1"/>
  <rowBreaks count="2" manualBreakCount="2">
    <brk id="40" max="38" man="1"/>
    <brk id="43" max="38"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4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A9" sqref="A9:B9"/>
    </sheetView>
  </sheetViews>
  <sheetFormatPr baseColWidth="10" defaultRowHeight="15" x14ac:dyDescent="0.25"/>
  <cols>
    <col min="1" max="2" width="53.140625" customWidth="1"/>
  </cols>
  <sheetData>
    <row r="1" spans="1:2" ht="36" x14ac:dyDescent="0.25">
      <c r="A1" s="50" t="s">
        <v>215</v>
      </c>
      <c r="B1" s="50" t="s">
        <v>215</v>
      </c>
    </row>
    <row r="2" spans="1:2" ht="36" x14ac:dyDescent="0.25">
      <c r="A2" s="51" t="s">
        <v>218</v>
      </c>
      <c r="B2" s="51" t="s">
        <v>218</v>
      </c>
    </row>
    <row r="3" spans="1:2" ht="36" x14ac:dyDescent="0.25">
      <c r="A3" s="52" t="s">
        <v>268</v>
      </c>
      <c r="B3" s="52" t="s">
        <v>268</v>
      </c>
    </row>
    <row r="4" spans="1:2" ht="36" x14ac:dyDescent="0.25">
      <c r="A4" s="53" t="s">
        <v>222</v>
      </c>
      <c r="B4" s="53" t="s">
        <v>222</v>
      </c>
    </row>
    <row r="5" spans="1:2" ht="24" x14ac:dyDescent="0.25">
      <c r="A5" s="54" t="s">
        <v>227</v>
      </c>
      <c r="B5" s="54" t="s">
        <v>227</v>
      </c>
    </row>
    <row r="6" spans="1:2" ht="48" x14ac:dyDescent="0.25">
      <c r="A6" s="54" t="s">
        <v>275</v>
      </c>
      <c r="B6" s="54" t="s">
        <v>275</v>
      </c>
    </row>
    <row r="7" spans="1:2" ht="24" x14ac:dyDescent="0.25">
      <c r="A7" s="55" t="s">
        <v>276</v>
      </c>
      <c r="B7" s="41" t="s">
        <v>309</v>
      </c>
    </row>
    <row r="8" spans="1:2" ht="24" x14ac:dyDescent="0.25">
      <c r="B8" s="41" t="s">
        <v>310</v>
      </c>
    </row>
    <row r="9" spans="1:2" ht="36.75" thickBot="1" x14ac:dyDescent="0.3">
      <c r="A9" s="56" t="s">
        <v>267</v>
      </c>
      <c r="B9" s="56" t="s">
        <v>267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Info General</vt:lpstr>
      <vt:lpstr>MRC</vt:lpstr>
      <vt:lpstr>Hoja2</vt:lpstr>
      <vt:lpstr>Hoja1</vt:lpstr>
      <vt:lpstr>Hoja3</vt:lpstr>
      <vt:lpstr>'Info General'!Área_de_impresión</vt:lpstr>
      <vt:lpstr>MRC!Área_de_impresión</vt:lpstr>
      <vt:lpstr>MRC!Títulos_a_imprimir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2019-09-12T18:32:37Z</dcterms:modified>
</cp:coreProperties>
</file>