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avilaq\Desktop\PARA PUBLICACION\"/>
    </mc:Choice>
  </mc:AlternateContent>
  <bookViews>
    <workbookView xWindow="0" yWindow="120" windowWidth="24000" windowHeight="9315"/>
  </bookViews>
  <sheets>
    <sheet name="Seguimiento Isolucion 46 Hallaz" sheetId="2" r:id="rId1"/>
    <sheet name="Consolidado 55 hallazgos " sheetId="1" r:id="rId2"/>
  </sheets>
  <definedNames>
    <definedName name="_xlnm._FilterDatabase" localSheetId="1" hidden="1">'Consolidado 55 hallazgos '!$N$10:$N$65</definedName>
    <definedName name="_xlnm.Print_Area" localSheetId="0">'Seguimiento Isolucion 46 Hallaz'!$A$1:$G$45</definedName>
    <definedName name="COMITE" localSheetId="0">#REF!</definedName>
    <definedName name="COMITE">#REF!</definedName>
    <definedName name="COMITES" localSheetId="0">#REF!</definedName>
    <definedName name="COMITES">#REF!</definedName>
    <definedName name="DA" localSheetId="0">#REF!</definedName>
    <definedName name="DA">#REF!</definedName>
    <definedName name="NUEVO" localSheetId="0">#REF!</definedName>
    <definedName name="NUEVO">#REF!</definedName>
    <definedName name="OAP" localSheetId="0">#REF!</definedName>
    <definedName name="OAP">#REF!</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7" i="2" l="1"/>
  <c r="H8" i="2"/>
  <c r="H9" i="2"/>
  <c r="H10" i="2"/>
  <c r="H11" i="2"/>
  <c r="H12" i="2"/>
  <c r="H6" i="2"/>
  <c r="B13" i="2" l="1"/>
  <c r="C13" i="2"/>
  <c r="H13" i="2" s="1"/>
  <c r="G13" i="2"/>
  <c r="M38" i="1"/>
  <c r="M45" i="1"/>
  <c r="F13" i="2" l="1"/>
  <c r="C60" i="2"/>
  <c r="D60" i="2"/>
  <c r="D61" i="2" l="1"/>
  <c r="C61" i="2"/>
</calcChain>
</file>

<file path=xl/sharedStrings.xml><?xml version="1.0" encoding="utf-8"?>
<sst xmlns="http://schemas.openxmlformats.org/spreadsheetml/2006/main" count="481" uniqueCount="375">
  <si>
    <t>Tipo Modalidad</t>
  </si>
  <si>
    <t>M-3: PLAN DE MEJORAMIENTO</t>
  </si>
  <si>
    <t>Formulario</t>
  </si>
  <si>
    <t>F14.1: PLANES DE MEJORAMIENTO - ENTIDADES</t>
  </si>
  <si>
    <t>Moneda Informe</t>
  </si>
  <si>
    <t>Entidad</t>
  </si>
  <si>
    <t>Fecha</t>
  </si>
  <si>
    <t>Periodicidad</t>
  </si>
  <si>
    <t>OCASIONAL</t>
  </si>
  <si>
    <t>[1]</t>
  </si>
  <si>
    <t>0 PLANES DE MEJORAMIENTO - ENTIDADES</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</si>
  <si>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</si>
  <si>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</si>
  <si>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</si>
  <si>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</si>
  <si>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</si>
  <si>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</si>
  <si>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</si>
  <si>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</si>
  <si>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</si>
  <si>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</si>
  <si>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</si>
  <si>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</si>
  <si>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1 SUSCRIPCIÓN DEL PLAN DE MEJORAMIENTO</t>
  </si>
  <si>
    <t>No . 1</t>
  </si>
  <si>
    <t xml:space="preserve">Indicadores y Cumplimiento de Metas (A)  Observa la CGR que no hay un referente que permita establecer la eficiencia y cobertura, en algunos indicadores misionales de la entidad  </t>
  </si>
  <si>
    <t xml:space="preserve">Lo observado obedece a debilidades en la estructuración de los indicadores o a la falta de certeza en las fuentes de información. </t>
  </si>
  <si>
    <t>Revisión a la  formulación de indicadores y pertinenecia de los mismos</t>
  </si>
  <si>
    <t>Se realizará una revisión a la formulación de los indicadores, se definiran los ajustes a realizar, una vez concluida se remitira a la DIFP del DNP para su evaluación los pertinentes. Semestralmente se presentarán y publicaran en la web los resultados de la medición y su  ánalisis</t>
  </si>
  <si>
    <t>indicadores revisados</t>
  </si>
  <si>
    <t xml:space="preserve">Oficina Asesora de Planeacion </t>
  </si>
  <si>
    <t>Indicadores y Cumplimiento de Metas (A)   Programa Supérate. Los indicadores no dan cuenta real del impacto del programa. No hay un referente que permita establecer la eficiencia y cobertura real del programa en el ambito intramural. No se contempla indicador de resultados de JCDS</t>
  </si>
  <si>
    <t>1. Evaluar si la estrategia de promoción y divulgación aumenta la demanda de población beneficiada.
2. Se modificará este Proyecto de JCDS,  por  escuelas deportivas . 
3. Evaluar si los indicadores del programa Supérate Intercolegiados cumplen con la cobertura y la meta de cumplimiento</t>
  </si>
  <si>
    <t>1. Reforzar  desde el área de promoción y divulgación la convocatoria  de los centros Educativos vinculados en el programa Supérate
2. Promover la constitución de las  escuelas de Formación  Deportivas 
3. Hacer un diagnóstico con el apoyo de la Oficina de Planeación sobre los indicadores del Programa Superate</t>
  </si>
  <si>
    <t xml:space="preserve">1.  Informe  ejecutivo de promoción y divulgación sobre el desarrollo e impacto de la estrategia.
2. Estrategia escuelas deportivas definida;  diagnosticar el estado de las escuelas de formación deportiva y la cantidad de beneficiarios, definición de acciones para la implementación de la estrategia.   
3. Ajuste indicadores del Programa Supérate </t>
  </si>
  <si>
    <t xml:space="preserve">Súperate </t>
  </si>
  <si>
    <t>No. 2</t>
  </si>
  <si>
    <t xml:space="preserve">Plan de Acción (A) :  En promedio el cumplimiento del Plan de acción vigencia 2014 fue del 88,42% , bajos resultados en grupos como Investigaciones e Infraestructura; Fueron suscritos 166 convenios de los cuales 110 fueron suscritos con vigencias futuras </t>
  </si>
  <si>
    <t>Demuestra una deficiente planeacion que desdice del principio de planificación presupuestal antes citado, al ser éstas una práctica recurrente utilizada por la administración, que distorsiona el principio de anulidad, establecido en el Decreto Ley 111 de 1996.</t>
  </si>
  <si>
    <t>Revisión del procedimiento interno para el trámite de vigencias futuras, y establecer controles al proceso como mecanismo de alertas</t>
  </si>
  <si>
    <t xml:space="preserve">Revisar la normatividad frente a las Vigencias Futuras a fin de  actualizar procedimiento. </t>
  </si>
  <si>
    <t xml:space="preserve">Procedimiento actualizado </t>
  </si>
  <si>
    <t>Plan de Acción (A) :  Programa Superate -  Riesgo en la operación del programa derivado de la inexistencia de plan de mantenimiento y crecimiento de infraestructura y software, inexistencia de plan de seguimiento, no evaluación del riesgo operacional sobre el uso de la plataforma tecnológica</t>
  </si>
  <si>
    <t>Ausencia de mecanismos de evaluación de riesgos ni planes de mitigación</t>
  </si>
  <si>
    <t>Solicitar al GIT TICs de Coldeportes, la realización en conjunto con el programa Supérate Intercolegiados, un Plan de trabajo de requerimientos de Plataforma Tecnológica.</t>
  </si>
  <si>
    <t>Mesas de trabajo conjunta con el GIT Tics , para definir estrategias y cursos de acción para el  monitoreo, desarrollo e implementación de la plataforma tecnológica .</t>
  </si>
  <si>
    <t xml:space="preserve">Plan de trabajo Implementado </t>
  </si>
  <si>
    <t xml:space="preserve">Superate </t>
  </si>
  <si>
    <t>No.3</t>
  </si>
  <si>
    <t xml:space="preserve">Metas Supérate (A) Aunque Coldeportes reportó el cumplimiento de las metas de deportistas y docentes inscritos en la fse intramural del programa Supérate, esta cifra no corresponde con una completa identificación e individualización de los participantes de los que sólo alrededor del 35% tiene un registro completo en el sistema de información que soporta al programa. </t>
  </si>
  <si>
    <t>Obedece a las debilidades que presenta la plataforma tecnologica y la no exigibilidad a las instituciones, por parte de Coldeportes, de registrar en ésta todos los beneficiarios y participantes del programa; generando incertidumbre sobre la realidad de las cifras, entorno al número de participantes del Programa que son reportados como meta.</t>
  </si>
  <si>
    <t xml:space="preserve">Desarrollar Indicadores adicionales que permitan identificar más claramente su cobertura en las difrentes etapas de la ejecución del programa </t>
  </si>
  <si>
    <t>Evaluar si los indicadores registrados actualmente en sinergia  obedecen de manera concreta solucionar los temas relacionados con la cobertura en las diferentes etapas</t>
  </si>
  <si>
    <t>indicadores evaluados</t>
  </si>
  <si>
    <t>1. Ampliar la información que se solicita en la plataforma para la inscripción en la fase Intramural.
2. Solicitar a la Instución Educativa una certificación para garantizar la veracidad de la información suministrada por la organización
3. Conformar una mesa de trabajo con el fin de establecer una estrategia que garantice la veracidad en la recolección de la  información que suministran las organizaciones en la fase Intramural.</t>
  </si>
  <si>
    <t>1.  Solicitar el Genero en la Plataforma, por rango de edades y deportes en la fase intramural. 
2. La certificación estará en plataforma tecnológica,  para ser diligenciada por el representante legal de la organización.
3. Mesa de trabajo con la Dirección técnica, administrativa, TICs, y Planeación  de Coldeportes.</t>
  </si>
  <si>
    <t xml:space="preserve">Política de operación en tecnología implementada. </t>
  </si>
  <si>
    <t>No. 4</t>
  </si>
  <si>
    <t xml:space="preserve">Asignación de recursos cofinanciación obras de infraestructura deportiva (A)  asignación de recursos para desarrollar proyectos de infraestructura deportiva y/o lúdica que hace Coldeportes no obedece de manera cierta a una planeación  que minimice la brecha existente entre departamentos, generando en consecuencia que Coldeportes, como garante del derecho al deporte y recreación, no garantice recursos a los entes territoriales en proporción a sus necesidades y con cargo al gasto social. </t>
  </si>
  <si>
    <t>Coldeportes  carece de un instrumento idoneo, que de cuenta de la totalidad de infraestructura deportiva, en todos sus niveles, direccionar los recursos y esfuerzos de conformidad con las necesidades y prioridades que en esta materia tiene el pais. El inventario de escenarios deportivos que tiene Coldeportes no incluye proyectos cofinanciados por otras entidades.</t>
  </si>
  <si>
    <t>Consolidar un inventario de escenarios deportivos.</t>
  </si>
  <si>
    <t>1. Diseñar un instrumento técnico para la consolidación de la informacion de escenarios deportivos.
2. Solicitar a los Departamentos el inventario de escenarios deportivos mediante el instrumento técnio elaborado para la consolidacion de la información.
3. Consolidar las respuestas en un documento técnico.</t>
  </si>
  <si>
    <t>Documento técnico consolidado de escenarios deportivos</t>
  </si>
  <si>
    <t xml:space="preserve">Dirección de Herramientas </t>
  </si>
  <si>
    <t>No. 5</t>
  </si>
  <si>
    <t>Soportes para legalizar gastos convenio COC (A) Coldeportes no exige a los entes que apoya a través de convenios, facturas que soporten los gastos, desglocen el bien o servicio adquirido y los beneficiarios de los mismos.  Deficiencias de control y gestión administrativa en la suscripción de los convenios.</t>
  </si>
  <si>
    <t>No están acompañadas o relacionan los nombres de las personas que hicieron uso de los servicios (hospedaje, alimentación), que permita verificar si en efecto corresponden o no a integrantes del equipo de ciclismo Claro Coldeportes, ello como mecanismo de control en concordancia con lo establecido en los literales e) y f) del artículo 2 de la ley 87/93.</t>
  </si>
  <si>
    <t xml:space="preserve">Se solicitará al COC junto con las facturas, el listado de los Ciclistas que se beneficiaron de los servicios.                                                                                                                                                                                                          Mejorar las acciones de control y gestión administrativa en la suscrpción de los convenios </t>
  </si>
  <si>
    <t xml:space="preserve">Establecer formatos de presentación de informes que incluyan detalle de beneficiarios de los bienes y servicios.  </t>
  </si>
  <si>
    <t xml:space="preserve">Formato de Informe estandarizado  e implementado </t>
  </si>
  <si>
    <t xml:space="preserve">Dirección Posicinamiento y Liderazgo </t>
  </si>
  <si>
    <t>No. 6</t>
  </si>
  <si>
    <t>Pago a Proveedores (A) Con fundamento en el informe presentado por la supervisión operativa del convenio No. 063/13, que fue suscrito con el COC para apoyar el ciclismo, es dable señalar que para soportar los gastos realizados con cargo al citado convenio, dicho Comité efectuo pago a proveedores por cerca de $170 millones, los cuales fueron girados de cuentas bancarias diferentes a las abiertas para maenjar los recursos del convenio.</t>
  </si>
  <si>
    <t xml:space="preserve">Debilidades en los controles al desembolso de recursos . </t>
  </si>
  <si>
    <t>Se informará al COC que el manejo de los recursos del contrato deberá realizarse a través de una única cuenta bancaria (corriente), la cual debe ser exclusiva para el contrato suscrito.</t>
  </si>
  <si>
    <t xml:space="preserve">Actualizar formato de supervisión, que incluya  verificación de la cuenta de exclusivo para el manejo de los recursos.   </t>
  </si>
  <si>
    <t>Liquidación de contratos: En la liquidación de los convenios, solo se tiene en cuenta lo aportado por Coldeportes, pese a que en estos intervienen otros entes u organizaciones.</t>
  </si>
  <si>
    <t>Debilidades  en el procedimiento interno de supervisión frente a lo dispuesto en el artículo 44 de la Ley 1474 de 2011</t>
  </si>
  <si>
    <t>Actualizar los procedimientos y regulaciones internas de la entidad, de tal forma que las actas de liquidación de los contratos y/o convenios suscritos, contemplen la desagregación  y detalle tanto de los aportes de Coldeportes, como de los aportes del Contratista.</t>
  </si>
  <si>
    <t xml:space="preserve">Revisar el procedimiento actual, así como los documentos tipo relacionados con el procedimiento de liquidación de los contratos, de tal forma que se indentifiquen los puntos del procedimiento y los documentos a actualizar. </t>
  </si>
  <si>
    <t>Procedimiento y documentos actualizados</t>
  </si>
  <si>
    <t xml:space="preserve">Secretaria General / Contratación </t>
  </si>
  <si>
    <t>No. 7</t>
  </si>
  <si>
    <t>Presentación por parte de los entes territoriales de convenios a cofinanciar por Coldeportes (A) Los entes territoriales responsables de la formulación, presentación de poryectos de infraestructura deportiva, presentan debilidades en la presentación de información, datos y documentos soportes que de manera objetiva evidencian la correcta planeación, estructuración y consolidación de los proyectos.</t>
  </si>
  <si>
    <t xml:space="preserve">Deficiencias documentales como: versiones de los presupuestos y el valor final plasmado en el convenio, carencia de certificados de compromiso, de sostenibilidad financiera, de certificaciones de viabilidad y conveniencia del proyecto,  cronograma de actividades y flujo de fondos, licencias ambientales,  copias de escrituras que acrediten la propiedad de los predios. </t>
  </si>
  <si>
    <t>1. Revisión de los procedimiento de infraestructura y socialización a los entes territoriales</t>
  </si>
  <si>
    <t>Actualización de procedimiento,  listas de chequeo  y requisitos para presentación de proyectos. Formato/ Instructivo/ Cartilla</t>
  </si>
  <si>
    <t xml:space="preserve">Procedimientos Actualizados y Socializados. </t>
  </si>
  <si>
    <t>No. 8</t>
  </si>
  <si>
    <t xml:space="preserve">Concepto de viabilización de proyectos (A) En la viabilización de los proyectos correspondientes a los convenio 565, 592, 593 y 602 de 2012, los cuales fueron ejecutados en el 2013, se evidenciaron en los formatos FR-PI-20 y FR-PI-20, inconsistencias en el trámite de los registros. Relacionados con la ausencia de la fecha de aprobación de dicho trámite. </t>
  </si>
  <si>
    <t>La situación detectada tiene origen en la omisión en el diligenciamiento de información de los mencionados formatos, lo que trae como consecuencia la imposibilidad de establecer con certeza el momento preciso de la viabilización de dichos convenios.</t>
  </si>
  <si>
    <t>1. Revisar el formato de viabilización                                         2.Identificar puntos de control en en el proceso de viabilización</t>
  </si>
  <si>
    <t>1. Mesa de trabajo del GIT Infraestructura (discución y aprobación)
2. Definir flujos con los puntos de control</t>
  </si>
  <si>
    <t>No. 9</t>
  </si>
  <si>
    <t>Comité Técnico - Cláusula formal (A) La anterior constituye una cláusula formal debido a que las facultades otorgadas al comité técnico no garantizan un control adicional al ya establecido en cabeza de los supervisores del contrato y los interventores de la obra a ejecutar, en el marco del convenio de aportes suscrito entre Coldeportes y las entidades territoriales,</t>
  </si>
  <si>
    <t>En lo convenios objeto de analisis toda vez que dicho comité en la realidad no se constituyó.</t>
  </si>
  <si>
    <t xml:space="preserve">Revisar, formatos  de supervisión a convenios, estandarizar seguimiento </t>
  </si>
  <si>
    <t xml:space="preserve">1, Formatos de seguimiento periodico a ejecución de proyectos actualizados, establecimiento de fechas periodicas de presentación de informes de supervisión. </t>
  </si>
  <si>
    <t>Minuta ajustada</t>
  </si>
  <si>
    <t>No. 10</t>
  </si>
  <si>
    <t xml:space="preserve">Alta concentratación de contratos y/o convenios por supervisión (A) En la vigencia 2013 se pudo verificar la designación de un número alto de procesos de supervisión, siperando carga los 71 contratos y/o convenios en promedio para los funcionarios del GIT de Infraestructura. </t>
  </si>
  <si>
    <t xml:space="preserve">Coldeportes afronto una sobrecarga laboral en los funcionarios de planta, designados como supervisores </t>
  </si>
  <si>
    <t>Revisión del proceso de asignación de supervisión.</t>
  </si>
  <si>
    <t>1. Establecer cargas de personal de planta                                                                 2. Identificar necesidades de profesionales de apoyo.                        3. Facilitar la asignación de supervisión a contratistas                     4. Convenio con terceros para apoyo a la gestión de supervisión y liquidación.</t>
  </si>
  <si>
    <t xml:space="preserve">Informe periodico control asignación supervisión, </t>
  </si>
  <si>
    <t>No. 11</t>
  </si>
  <si>
    <t>Liquidación de Convenios 2012 (A): No obstante en la gestión de supervisión y liquidación contractual, el ente cofinanciador no pudo finiquitar la relación derivida de los convenios interadministrativos de cofinanciación, por cumplimiento de las obligaciones a cargo de los municipios.</t>
  </si>
  <si>
    <t>El estudio de varios casos permitio concluir un posible incumplimiento en las obligaciones en el marco de convenios interadministrativos suscritos con diferentes municipios que afecta el resultado y la gestión de Coldeportes</t>
  </si>
  <si>
    <t>1. Continuar con la gestión para lograr el cumplimiento de las obligaciones derivadas de los convenios, que permitan la liquidación de los mismos.                                                         2. La entidad conforma un equipo de apoyo a la liquidación de los contratos y convenios</t>
  </si>
  <si>
    <t xml:space="preserve">1. Remitir, por parte de los supervisores, al GIT Contratación los Informes de supervision de contratos/convenios para que esa área proceda a la Liquidación. 2. Informes de seguimiento y avance
</t>
  </si>
  <si>
    <t>1. Informes finales de Supervisión de convenios.                                                                             2 Informes seguimiento apoyo</t>
  </si>
  <si>
    <t xml:space="preserve">Direccion de Herramientas </t>
  </si>
  <si>
    <t>Liquidación de convenios 2012: Posible incumplimiento de las obligaciones acordadas en el marco de los convenios suscritos, teniendo en cuenta que es responsabilidad de la entidad continuar con la gestión para lograr el cumplimiento de las obligaciones derivadas de los convenios, que permitan la liquidación de los mismos.</t>
  </si>
  <si>
    <t xml:space="preserve">Revisión procedimiento de liquidación de convenios; establecimiento de plan para lograr liquidación </t>
  </si>
  <si>
    <t xml:space="preserve">1- Proceso actualizado.
2. Plan liquidación ejecutado </t>
  </si>
  <si>
    <t xml:space="preserve">Informe trimestral, estado de proceso de liquidación, convenios infraestructura </t>
  </si>
  <si>
    <t>No. 12</t>
  </si>
  <si>
    <t>Planeación y viabilización de convenio 843 de 2013 (A) Se pudo evidenciar en la ejecución de la obra deficiencias relacionadas con el alcance del contrato, en los aspectos del cubrimiento de las necesidades propias de diseño arquitectónico y sanitario, para garantizar la terminación de la obra y puesta en funcionamiento con plena funcionalidad del proyecto para garantizar el derecho al deporte y la recreación.</t>
  </si>
  <si>
    <t>Deficiencias en la estructuración y formulación del proyecto a cargo del ente territorial y en la viabilización del mismo por parte de Coldeportes.  La situación detectada tiene origen en el  volumen de proyectos presentados para revisión.</t>
  </si>
  <si>
    <t xml:space="preserve">1. Visita al escenario, informe sobre estado de la obra.
2. Definir acciones administrativas y Juricas. </t>
  </si>
  <si>
    <t xml:space="preserve">La supervisión verificara la ejecución del contrato, a través de informes de inverventor y visita al escenario y remitira informe a la Dirección técnica para la definición de acciones administrativas y juridicas a que haya lugar. </t>
  </si>
  <si>
    <t xml:space="preserve">Acciones administrativas y Juridicas tomadas </t>
  </si>
  <si>
    <t>No. 13</t>
  </si>
  <si>
    <t>Convenios de cofinanciaón niveles de avance (A) Se pudo evidenciar que en 4  municipios  no se dio  cumplimiento con el desarrollo del poryecto dentro del plazo contractualmente pactado.</t>
  </si>
  <si>
    <t>Se incumplen los plazos  y términos de los contratos celebrados.  (810, 681,758,737) de 2,013</t>
  </si>
  <si>
    <t>1. Continuar con la gestión para lograr el cumplimiento de las obligaciones derivadas de los convenios.</t>
  </si>
  <si>
    <t xml:space="preserve">1. Remitir, por parte de los supervisores, al GIT Contratación los Informes de supervision de contratos/convenios indicando los niveles de avance y advirtiendo sobre posibles incumplimientos, adjuntando los debidos soportes.
2, Acciones administrativas juridicas tomadas frente a convenios que presenten incumplimiento. </t>
  </si>
  <si>
    <t xml:space="preserve">Informe  de Intervención  convenios  que presentan incumplimientos en las vigencias 2012, 2013, 2014. </t>
  </si>
  <si>
    <t>No. 14</t>
  </si>
  <si>
    <t>Cumplimiento obligaciones del Municipio - Convenios de Cofinanción (A)E n la minuta de los convenios interadministrativos de cofinanciación, resultantes de la convocatoria  para la cofinanciación de infraestructura deportiva, lúdica y recreativa, en la cláusula quinta se establecieron las obligaciones a cargo del municipio, no obstante en la ejecución de los poryecto, los entes territoriales no hicieron entrega oportuna de los informes administrativo, técnicos y financieros.</t>
  </si>
  <si>
    <t xml:space="preserve">Incumplimiento de los entes territoriales de las obligaciones establecidas en las clausulsa de los contatos afectando la eficiencia y eficacia en el desarrollo de la gestión. </t>
  </si>
  <si>
    <t xml:space="preserve">1. Remitir, por parte de los supervisores, al GIT Contratación los Informes de supervision de contratos/convenios indicando los niveles de avance y advirtiendo sobre posibles incumplimientos, adjuntando los debidos soportes.
</t>
  </si>
  <si>
    <t>No. 15</t>
  </si>
  <si>
    <t>Supervisión del Convenio Interadministrativo 843 de 2013 (D)En desarrollo a las visitas realizadas los días 13, 14 y 15 de octubre de 2015 a Sabanalarga (Atlántico), se detectaron en la ejecución del contrato de obra 2 de 2014, actividades de obra que están pagas en el acta No. 4 y que están deteriorando</t>
  </si>
  <si>
    <t xml:space="preserve">Inobservancia de los parametros del acuerdo contractual celebrado  y las obligaciones del proceso de supervisión del contrato, generando riesgo de colapso, limitación de uso y posibilidad de ocasionar daños a terceros. </t>
  </si>
  <si>
    <t xml:space="preserve">1. Verificar in-situ el estado de avance/cumplimiento del convenio 843 de 2013, y de todos en general.
</t>
  </si>
  <si>
    <t>No. 16</t>
  </si>
  <si>
    <t xml:space="preserve">Reintegro de recursos (A- Benificio de Auditoria)  La Escuela Nacional del Deporte, al cierre de la vigencia 2014, presenta un saldo no ejecutado de 7,8 millonesm sin que se evidencie el reintegro dentro de los 5 dias habilies siguientes a la ejecución del objeto del convenio </t>
  </si>
  <si>
    <t>Incumplimiento de Obligación de reintegrar a Coldeportes a más tardar dentro de los (5) días hábiles siguientes a la ejecucuón del objeto del convenio, los saldos de los recursos aportados por este que sean comprometidos dentro del plazo de ejecución pactado. Así mismo, consignar la Tesoro Nacional los recursos que le fueron transferidos y no se ejecutaron.</t>
  </si>
  <si>
    <t>1. Adelantar la gestión para lograr el cumplimiento de las obligaciones derivadas de los convenios, identificando los saldos a favor (o en contra) para adelantar los requerimientos (o pagos) que tengan lugar.</t>
  </si>
  <si>
    <t xml:space="preserve">1, Herramienta de control  que genera alertas, respecto de avances, fechas de terminación, verificación de cumplimiento de obligaciones contractuales. </t>
  </si>
  <si>
    <t xml:space="preserve">Herramienta diseñada e implementada. </t>
  </si>
  <si>
    <t>No. 17</t>
  </si>
  <si>
    <t xml:space="preserve">Garantía de obra en Polideportivo Cubarral - Convenio 767 de 2013 (A) Se pudo evidenciar desgaste de la pista de ensayo de patinaje, pues su uso ha ocasionado levantamiento de la pintura de recubrimeinto. </t>
  </si>
  <si>
    <t xml:space="preserve">El ente territorial no ha desplegado una gestión, eficaz y eficiente para la conservación del complejo deportivo. </t>
  </si>
  <si>
    <t>1. Requerir al Ente Territorial adelantar las acciones pertinentes para la eficaz y eficiente gestión de mantenimiento de la Obra Convenio 767 de 2013.</t>
  </si>
  <si>
    <t>1. Requerir al Ente Territorial adelantar las acciones pertinentes para la eficaz y eficiente gestión de mantenimiento de la Obra Convenio 767 de 2013.
2. Adelantar visita in-situ para verificar el estado de conservación del complejo deportivo.</t>
  </si>
  <si>
    <t>No. 18</t>
  </si>
  <si>
    <t xml:space="preserve">Estado de las obras convenios 592 y 593 de 2012 (A) Deficiencias en la calidad de la construcción del Estadio de Diamente de Softboll, fisuras en el muro contención,  </t>
  </si>
  <si>
    <t>Mantenimiento de escenarios.  El ente territorial no ha desplegado una gestión, eficaz y eficiente para la conservación de las obras objeto de los convenios 592 y 593 de 2012.</t>
  </si>
  <si>
    <t>1. Requerir al Ente Territorial adelantar las acciones pertinentes para la eficaz y eficiente gestión de mantenimiento de la Obra Convenios 592 y 593 de 2012.</t>
  </si>
  <si>
    <t>1. Requerir al Ente Territorial adelantar las acciones pertinentes para la eficaz y eficiente gestión de mantenimiento de la Obra Convenios 592 y 593 de 2012.
2. Adelantar visita in-situ para verificar el estado de conservación del complejo deportivo.</t>
  </si>
  <si>
    <t>No. 19</t>
  </si>
  <si>
    <t xml:space="preserve">Rendición de Cuentas e Informes (A-PAS) Rendición estados contables básicos, Rendición procesos judicales, Formatos Contratación, </t>
  </si>
  <si>
    <t xml:space="preserve">La falta de documentos, que conforman la cuenta de manera integral, reporte de datos que no permiten conocer información real y completa, en los procesos expuestos. </t>
  </si>
  <si>
    <t xml:space="preserve">1, Circular estableciendo roles y responsabilidades en reporte SIRECI </t>
  </si>
  <si>
    <t>Elaborar circular y  socializar  procedimiento de reporte</t>
  </si>
  <si>
    <t xml:space="preserve">Circular </t>
  </si>
  <si>
    <t xml:space="preserve">Oficina de Control Interno </t>
  </si>
  <si>
    <t>INCONSISTENCIAS EN LA PROVISIÓN CONTABLE PARA CONTINGENCIAS JUDICIALES EN LA CUENTA RENDIDA EN EL FORMATO F-09.</t>
  </si>
  <si>
    <t xml:space="preserve">La provisión contable  de los procesos judiciales de la entidad  reportada en el formato F-09  por parte de la oficina juridica no coincide con el valor de la provision reportada en el SIIF. </t>
  </si>
  <si>
    <t xml:space="preserve">Reportar la información  de acuerdo a las provisiones contables reflejadas en el SIIF. La información de los procesos debe validarse de acuerdo con la etapa procesal de cada proceso, para determinar la pertinencia de la provisión junto con la valoración del riesgo. </t>
  </si>
  <si>
    <t>Diligenciar el formato F-09 de acuerdo a la provisión contable para contingencias judiciales, reportadas en el SIIF.</t>
  </si>
  <si>
    <t xml:space="preserve">Conciliación Financiera / Juridca </t>
  </si>
  <si>
    <t xml:space="preserve">Secretaria General / Financiera </t>
  </si>
  <si>
    <t>Formato F5.3 Órdenes de compra y trabajo: En el caso del formulario F5.3 Gestión contractual órdenes de compra y trabajo.xlsx, el mismo no fue diligenciado, en relación con el cual se puede observar la compra de 2 vehículos mediante la orden de compra No. 1138 por $84.4 millones, en el 2014</t>
  </si>
  <si>
    <t xml:space="preserve">De la revisión documental se encontro que de la compra de los 2 vehículos mediante Orden de Compra No. 1138 por $84.4 millones, en el 2014 no se diligencio el formulario encunciado en el hallazgo </t>
  </si>
  <si>
    <t>Establecer en el procedimiento puntos de control, de tal forma que todos los documentos y/ formatos parte del mismo se encuentren debidamente diligenciado o firmado</t>
  </si>
  <si>
    <t>Realizar una revision al procedimiento e incluir el punto de control</t>
  </si>
  <si>
    <t>Procedimiento Implementado</t>
  </si>
  <si>
    <t>No. 20</t>
  </si>
  <si>
    <t>Indicadores Gestión Financiera  (A) En la cuenta fiscal rendida por las vigencias 2013 y 2014, la entidad presentó (9) indicadores para medir la eficacia de sus procesos, dejando de formularlos relacionados con la eficiencia y gestión financiera, sin que existan indicadores registrados en el formato F6  indicadores de Gestión, no determinan de manera desagregada ni miden de manera eficaz la gestión contable.</t>
  </si>
  <si>
    <t xml:space="preserve">En el formato F6 no se registrarón indicadores financieros, que pemitan dar a conocer información debidamente analizada. </t>
  </si>
  <si>
    <t>La entidad procedera a establecer los Indices de carácter financiero y de gestion, que midan la gestion de la entidad</t>
  </si>
  <si>
    <t xml:space="preserve">Elaboracion y presentacion de los Indicadores de Gestion financiera, semestral </t>
  </si>
  <si>
    <t xml:space="preserve">Indicadores Reportados </t>
  </si>
  <si>
    <t>No. 21</t>
  </si>
  <si>
    <t>Libros oficiales SIIF Vs. Información Chip 2013-2014 (D) El reporte financiero remitido por Coldeportes sobre la información contenida en el SIIF a la CGN para la vigencia 2013;presenta diferencias en el saldo inicial, movimientos débito y crédito y el saldo final.</t>
  </si>
  <si>
    <t xml:space="preserve">La presentación de información contable con diferentes cifras que no coinciden con los libros de contabilidad a los diferentes usuarios. </t>
  </si>
  <si>
    <t>Conciliar y verificar el cargue de la información en el Sistema CHIP de la Contaduría y, de existir variación en las cuentas, hacer los ajustes necesarios dentro de los plazos establecidos, esto,  para que los ajustes efectuados se reflejen en los E.E. F.F. presentados por la Contaduría  a traves del CHIP y los reflejados en el Sistema Integrado de  Información Financiera SIIF. Nacion.</t>
  </si>
  <si>
    <t>Conciliacion entre el CHIP y los estados Financieros emitidos por el SIIF, al cierre de cada periodo contable.  Al cierre de cada trimestre</t>
  </si>
  <si>
    <t xml:space="preserve">Conciliación Realizada </t>
  </si>
  <si>
    <t>No. 22</t>
  </si>
  <si>
    <t xml:space="preserve">Natulareza de la cuenta (A) (CGN) Dinamica de cuentas, conforme  al regimen de contabilidad pública, registro de varias cuentas sin tener en cuenta el paradigma determinado por la CGN de 2013.  Activos 64 partidas, pasivos 111 partidas, patrimonio 2 partidas, ingresos 2 partidos, gastos 6 partidas. </t>
  </si>
  <si>
    <t xml:space="preserve">La comisión de errores se generó debido a una clasificación inadecuada, situación que no permitio seguimiento e impide el ánalisis de las operaciones de la entidad, incede en errrores materiale, falta de controles del proceso contable. </t>
  </si>
  <si>
    <t>se verificaran con antelacion al cierre financiero de cada trimestre, que no existan cuentas contables diferente a su naturaleza</t>
  </si>
  <si>
    <t xml:space="preserve">Diseñar procedimiento de preparación de estados financieros . </t>
  </si>
  <si>
    <t xml:space="preserve">Procedimiento Implementado </t>
  </si>
  <si>
    <t>No. 23</t>
  </si>
  <si>
    <t xml:space="preserve">PROPIEDAD INTELECTUAL (A) LA CUENTA CARGOS DIFERIDOS NO INCORPORA PRODUCTOS, SUSCEPTIBLES DE REGISTROS DE PROPIEDAD INTELECTUAL,  NO SE ENCUENTRA DEBIDAMENTE INVENTARIADA, VALORADA NI REGISTRADA, GENERANDO INCERTIDUMBVRE SOBRE EL SALDO DE LOS DERECHOS DE LA ENTIDAD. </t>
  </si>
  <si>
    <t xml:space="preserve">En coldeportes no existe un procedimiento debidamente adoptado, divulgado e implementado que dé cuenta de la gestión derivada y los resultados relacionados con el trátamiento de la propiedad intelectual. </t>
  </si>
  <si>
    <t>establecer una politica de propiedad intelectual para la entidad donde se establezca la identificación e incorporación de productos susceptibles de registro de propiedad intelectual.</t>
  </si>
  <si>
    <t>expedir  la politica de propiedad  intelectual de Coldeportes.</t>
  </si>
  <si>
    <t xml:space="preserve">Oficina Juridica </t>
  </si>
  <si>
    <t>No. 24</t>
  </si>
  <si>
    <t>Riesgos de índole contable (A) La entidad no tiene documentado, identificados y evaluados los riesgos sobre los recursos financieros en las diferentes actividades como son: de identificación, control de recursos financieros, clasificación, registros y ajustes, la eleboración de estados contables contemplados en la resolución aludida.</t>
  </si>
  <si>
    <t xml:space="preserve">No se tienen identicados riesgos por actividada como lo indica la resolución 357 de 2000, que permita conocer eventos que generan amenazas sobre el proceso contable. </t>
  </si>
  <si>
    <t xml:space="preserve">se complementaran los indicadores existentes, construyendo unos que permitan identificar riegos de indole financiero y que sirvan de control para medir la eficacia y efiencia en la utilización de los recursos como su preservación. </t>
  </si>
  <si>
    <t>Establecer nuevos riesgos financieros que permitan controlar la utilizacion y generacion de los recursos de la entidad</t>
  </si>
  <si>
    <t xml:space="preserve">Mapa Riesgos gestion financiera </t>
  </si>
  <si>
    <t>No. 25</t>
  </si>
  <si>
    <t>Causación, facturación, ingresos laboratorio biomédico y dopaje 2013 y 2014 (A) Revisados los ingresos por concepto de servicios de laboratorio, biomédico, antidopaje, alquiler y arriendos CAR, se observan al menos 43 registros por facturas por $68,9 millones, expedidas en la vigencia  2013 de hechos económicos ocurridos durante la vigencia 2012 y una (1) de la vigencia 2014 por $96.3 millones, de hechos económicos ocurridos durante la vigencia 2013.</t>
  </si>
  <si>
    <t xml:space="preserve">Lo descrito pone en evidencia la falta de control y seguimiento de los recursos, igualemtne inobservancia del principio de planeació, en la omisión y reconocimiento de hechos economicos. </t>
  </si>
  <si>
    <t>Elaborar un instructivo y/o procedmiento mediante el cual se determinen los pasos a seguir para la prestaciòn de los servicos que las diferentes unidades de negocio del Centro de Alto Rendimiento.</t>
  </si>
  <si>
    <t xml:space="preserve">Establecer puntos de control que permitan identificar el momento de la solicitud, la autorizaciòn de la prestaciòn del servicio, la entrega del produto, la facturaciòn y el ingreso de los recursos que se puedan generar por este hecho. </t>
  </si>
  <si>
    <t>Un (1) Instructivo o precedimiento</t>
  </si>
  <si>
    <t>Falta de control y seguimiento de lo recursos, igualmente, por inobservancia del principio de causación, la omisión en el reconocimiento de los hechos económicos en el período a que corresponden. La situación detectada genera sobreestimación en los ingresos del período en dicha cuantía con afectación de los resultados del período, por cuanto debieron registrarse como ingreso de períodos anteriores.</t>
  </si>
  <si>
    <t>Falta de actualización de los procedimientos internos</t>
  </si>
  <si>
    <t>Realizar la actualización del procedimiento de facturación de servicios que permita reflejar los hechos económicos en la vigencia presupuestal correspondiente por la venta de servicios.</t>
  </si>
  <si>
    <t>1. Convocar reuniones con todos los actores involucrados.
2. Generar el Procedimiento 
3. Validación por parte de Planeación.
4.Implementación y seguimiento del procedimiento.</t>
  </si>
  <si>
    <t xml:space="preserve">Informe Implementacion de acciones de mejora. </t>
  </si>
  <si>
    <t>No. 26</t>
  </si>
  <si>
    <t xml:space="preserve">Reconocimiento y revelación hechos económicos (A-CGN) La entidad en relación con las notas contables evidencia debilidades, por revelación insuficiente e inadecuada de la estructuración de las notas a los estados contables. </t>
  </si>
  <si>
    <t xml:space="preserve">Se omite el cumplimiento de lo indicado en el numeral 29, parrafo 132 del RCP, con revelación insuficiente de la información contable. </t>
  </si>
  <si>
    <t xml:space="preserve">Las Notas a los Estados financieros futuros se haran con mayor profundidad de detalle, resaltando el origen e impacto de cada una de las partidas del balance, su relevancia dentro de cada grupo, la insidencias y afectaciòn sobre el estado patrimonial  y en general todo aquello que sea relevante, significativo y de utilidad para los usuarios de  los E.E. F.F. </t>
  </si>
  <si>
    <t xml:space="preserve">Mayor claridad a las Notas a los Estados Financieros dando relevancia a cada una de cifras, con observancia de lo establecido en el nùmeral 29. parrafo 132 del RCP.  Notas a los Estados Financieros, con mayor descripciòn, resaltando la insidencia y/o afectaciòn en el estado patrimonial, si las hay. Presentación a comité directivo de Estados Financieros </t>
  </si>
  <si>
    <t xml:space="preserve">Presentación de Estados Financieros con ánalisis, con  </t>
  </si>
  <si>
    <t>No. 27</t>
  </si>
  <si>
    <t>Riesgos contables propiedades, planta y equipo - inventarios (A) Depuración contable permanente,  Al verificar los registros de las propiedades, planta y equipo la información suministrada por la entidad con los registros de almacén e inventarios soportes de los registros contables se determinaron diferencias por $855,4 millones para la vigencia 2013 y $1,130,3 millones para la vigencia 2014.</t>
  </si>
  <si>
    <t xml:space="preserve">Falta de concordancia en las bases de datos soporte de la información fianciera con los registros revelados, genera incertidumbre en el saldo. </t>
  </si>
  <si>
    <t>Conciliacion de inventarios entre el GIT Administrativa (almacén) y GIT Gestión Financiera y presupuestal (contabilidad)</t>
  </si>
  <si>
    <t xml:space="preserve">Verificar y conciliar mensualmente los reportes del almacén y contabilidad. </t>
  </si>
  <si>
    <t xml:space="preserve">Conciliación mensual. </t>
  </si>
  <si>
    <t>No. 28</t>
  </si>
  <si>
    <t xml:space="preserve">Baja de bienes muebles de Coldeportes (A) La entidad tiene programado dar de baja bienes muebles retirados del servicio por $1,199,2 millones y $24,8 millones por concepto de bienes de consumo de manera global, es decir  sin contar con la relación de inventarios que discrimine entre otros, el nombre de los elementos y valores.  </t>
  </si>
  <si>
    <t xml:space="preserve">La entidad no ha considerado el registro en las cuentas de orden deudoras de control como lo establece el procedimeinto en el RCP de la CGN </t>
  </si>
  <si>
    <t xml:space="preserve">Se procederá a dar de baja todos aquellos activos que han entrado en estado de obsolescencia y que han sido retirados del servicio y aquellos que estando en servicio, su valor es inferior a 1/2 salario minimo se reclasificaran al gasto y se llavara como invetario controlado. </t>
  </si>
  <si>
    <t xml:space="preserve">Mediante acto administrativo se dara traslado de bienes devolutivos que por su costo de adquision deberan ser trasladados a bienes de Consumo Controlable y se realizará ajuste contable.  </t>
  </si>
  <si>
    <t xml:space="preserve">Registro contable </t>
  </si>
  <si>
    <t xml:space="preserve">Secretaria General / Financiera - Administrativa </t>
  </si>
  <si>
    <t xml:space="preserve">Mediante acto administrativo se dara de baja y ordenara la disposición, de todos aquellos elementos que no estan en servicio y que se encuentran en estado de obsolescencia, se realizará registro contable. </t>
  </si>
  <si>
    <t>No. 29</t>
  </si>
  <si>
    <t xml:space="preserve">Base de datos cálculo actuarial (A) (CGN) Al revisar la información utilizada para el cálculo actuarial para efectos de la proyección, se observan inconsistencias, en 2014 no se actualizo de dichos valores, no la aprobación de Min hacienda. </t>
  </si>
  <si>
    <t>Los activos que respaldan  el pasivo pensional artículos 10 y 14 del Decreto 254/2000, el cálculo actuarial debe ser aprobado por el Ministerio de Hacienda.</t>
  </si>
  <si>
    <t>Contratar el estudio actuarial para la entidad, de acuerdo con la metodología establecida por la Dirección General de Regulación Económica y Social del Ministerio de Hacienda y Crédito Publico, para su aprobación ante el Ministerio de Hacienda y Crédito Público.</t>
  </si>
  <si>
    <t>Iniciar estudio previos para la invitación a oferentes para el levantamiento y estimación  del calculo actuarial, Levantamiento y estimación del calculo actuarial el cual debera contener todos aquello puntos resaltados por el grupo auditor de la vigencia 2014, como carentes en la información existente</t>
  </si>
  <si>
    <t xml:space="preserve">Calculo Actuarial realizado </t>
  </si>
  <si>
    <t>No. 30</t>
  </si>
  <si>
    <t xml:space="preserve">Revelación en las Notas a los Estados Contables Liquidación de Juntas Administradoras de Deportes: Aunque las notas mencionan que los estados contables se presentan consolidados con los estados contables de las Juntas Administradoras Seccionales de Deportes en liquidación es posible determinar en dichos estados cuales Juntas fueron consolidadas y las cifras que fueron consolidadas, Acciones CEAD, situación patrimonial, bienes entregados a terceros, . </t>
  </si>
  <si>
    <t xml:space="preserve">Se encontraron deficiencias en los procesos de revelación de los estados contables, control y seguimiento de procesos contables. </t>
  </si>
  <si>
    <t>Las Notas a los Estados financieros futuros se haran con mayor profundidad de detalle, resaltando aquellas cuentas que, en consolidado pertenecen al estado patrimonial de las Juntas Seccionales de Deportes.</t>
  </si>
  <si>
    <t>Las Notas a los Estados financieros futuros con mayor profundidad de detalle, resaltando aquellas cuentas que, en consolidado, pertenecen al estado patrimonial de las Juntas Seccionales de Deportes.</t>
  </si>
  <si>
    <t xml:space="preserve">Notas a los Estados Financieros, </t>
  </si>
  <si>
    <t>Gestión Presupuestal- Adecuación y mantenimiento: A la fecha no se ha adelantado ningún proyecto de remodelación, adecuación y mantenimiento para subsanar el mal estado y capacidad de sus sedes y las condiciones de tipo espacial de los funcionarios, pese a contar con una apropiación inicial de $400 millones, el cual presentó una ejecución del 19.87%.</t>
  </si>
  <si>
    <t>Falta de planeación, de gestión para el desarrollo de la actividad de remodelación, mantenimiento y mejoramiento de sus instalaciones y  seguimiento a las metas establecidas.</t>
  </si>
  <si>
    <t>Plan para la intervención de la estructura de la Centro de alto rendimiento en altura.</t>
  </si>
  <si>
    <t>Validar el plan de intervención definido en 2015</t>
  </si>
  <si>
    <t>Aprobación del Plan de intervención</t>
  </si>
  <si>
    <t>Implementación y seguimiento al plan de intervención del CAR.</t>
  </si>
  <si>
    <t xml:space="preserve">Puesta en marcha de las acciones de adecuación, mantenimiento y de mejoramiento del Car según corresponda. </t>
  </si>
  <si>
    <t xml:space="preserve">Informe de avance del plan de intervención </t>
  </si>
  <si>
    <t>Estado de las Piscinas del CAR: Las piscinas no prestaron servicios a los deportistas de alto rendimiento debido al mal estado y deterioro estructural en éstas, equipos de calderas y sistema hidráulico.</t>
  </si>
  <si>
    <t>Falta de seguimiento, control a las actividades realizadas en las instalaciones del CAR.</t>
  </si>
  <si>
    <t>Seguimiento, control a las actividades realizadas en las instalaciones del CAR, mediante el diagnostico que lleve a la formulación y ejecución  de un plan de intervención, con llevando a la prestación del servicio. en condiciones adecuadas.</t>
  </si>
  <si>
    <t xml:space="preserve">Diseñar un plan de intervención que determine las acciones, costos y tiempos estimados de intervención </t>
  </si>
  <si>
    <t>Plan de intervención</t>
  </si>
  <si>
    <t>Adelantar los procesos contractuales requeridos para la relación de las piscinas, calderas y demás equipos conexos de acuerdo al diagnostico y  plan de intervención  desarrollado.</t>
  </si>
  <si>
    <t>Contratos celebrados</t>
  </si>
  <si>
    <t>Licencias de construcción: Los proyectos no cuentan con licencias de construcción, al momento de viabilizar. No se ajustan a las condiciones normativas y lineamientos de Planeación, las obras inician su ejecución, sin contar, con los debidos permisos. esto imposibilita, el análisis y verificación de la información, que respaldan la aprobación de la respectiva construcción.</t>
  </si>
  <si>
    <t>Fallas en los criterios de pre factibilidad, factibilidad y elegibilidad de los proyectos, 
insuficiencia e imprecisiones en la información que soporta los estudios y diseños previos</t>
  </si>
  <si>
    <t xml:space="preserve"> implementar en el proceso de convocatorias un modelo de certificación y compromiso para tramitar la respectiva licencia.</t>
  </si>
  <si>
    <t>Aporte Convenio 457 de 2012: Los recursos de cofinanciación aportados de acuerdo a lo definido en el convenio por el Departamento de Risaralda, no se encuentran soportados por tanto, el cumplimiento de las obligaciones estipuladas en el convenio, situación que no permiten reflejar la inversión de los recursos aportados e incorporados al proyecto.</t>
  </si>
  <si>
    <t>Deficiencias en las actividades de supervisión, control y seguimiento de los proyectos</t>
  </si>
  <si>
    <t>Convenios No. 457 y 534 de 2012: se evidencia que faltan relación y soportes de gastos efectuados, números de facturas y/o documentos equivalentes, expedidos por los proveedores, comprobantes de egresos, descuentos y/o retenciones efectuadas y valor pagado, de pago, firma de beneficiarios, hay diferencias en valores registrados, falta legalizar recursos.</t>
  </si>
  <si>
    <t>4 2012</t>
  </si>
  <si>
    <t xml:space="preserve">Hallazgo 4 de 2012 Cumplimiento de cronogramas de obra 2012: debido al incumplimiento en los cronogramas de obra, ocasionado especialmente por las suspensiones y permanentes prórrogas en la ejecución de los contratos, y no obstante haberse entregado los escenarios deportivos comprometidos para el desarrollo de los Juegos, las obras no han sido recibidas </t>
  </si>
  <si>
    <t>No cumplimiento de los cronogramas de obra</t>
  </si>
  <si>
    <t>Diseño, parametrizacion y puesta en marchas de  un sistema de seguimiento y control a la inversión que permita diligenciar en tiempo real el avance de la ejecución por parte de cooperantes y contratistas</t>
  </si>
  <si>
    <t>Diseño y parametrización de un aplicativo  web de gestión integral de proyectos.</t>
  </si>
  <si>
    <t xml:space="preserve">Sistema diseñado y parametrizado. </t>
  </si>
  <si>
    <t>Puesta en marcha de Aplicativo. Capacitación e implementación, generación de informes</t>
  </si>
  <si>
    <t>Reportes de seguimiento</t>
  </si>
  <si>
    <t>5 2012</t>
  </si>
  <si>
    <t>Hallazgo 5 de 2012 Seguimiento y Control 2012: No se evidencia por parte de Coldeportes un control efectivo sobre la debida ejecución de los recursos girados para la realización de las obras de infraestructura deportiva y dotación de los escenarios seleccionados</t>
  </si>
  <si>
    <t>Falta de control en la ejecución de los recursos</t>
  </si>
  <si>
    <t>9 2012</t>
  </si>
  <si>
    <t xml:space="preserve">Hallazgo 9 de 2012 Informes de Seguimiento y Avance: Revisados los Informes de Interventoría, se encuentra que el contratista de la obra, Consorcio COLlSEUM, de manera permanente incumplió los  requerimientos efectuados por la Interventoría, denotando falta control por  la Gobernación de Córdoba, como contratante y por la supervisión de Coldeportes al no tomar medidas. </t>
  </si>
  <si>
    <t>Incumplimiento de las obligaciones por parte del contratista</t>
  </si>
  <si>
    <t xml:space="preserve">Establecimiento de politica o procedimiento de reporte frente a incumplimiento de obligaciones contractuales </t>
  </si>
  <si>
    <t xml:space="preserve">Procedimiento o politica de operación frente actuaciones institucionales de obligaciones contractuales. </t>
  </si>
  <si>
    <t>Hallazgo 14 de 2012 Suspensión de las obras 2012: El Contrato de obra No. 033 de 2010, se suspende el 28 de febrero de 2012. El acta de suspensión, se suscribe sin dejar establecido el término en el cual debían reiniciarse las obras, un plazo ni un cumplimiento de una condición, lo cual hace que no se tenga claridad sobre la fecha en que se van a reiniciar las obras</t>
  </si>
  <si>
    <t>No se establece el término en el cual se deben reiniciarse las obras</t>
  </si>
  <si>
    <t>Hallazgo 15 de 2012 Pagos efectuados al contrato de obra 2012: El Contrato 033/2010, por $12.555,13 millones, a 23 de abril de 2012, se encontraba suspendido por tiempo ilimitado, el municipio había cancelado al contratista el 96% del valor total del contrato, mientras que la ejecución física de la obra, apenas estaba en un 83%, de acuerdo con informe de Interventoría NO.17.</t>
  </si>
  <si>
    <t>Cancelación del 96% del valor del contrato, cuando el contrato se encontraba suspendido</t>
  </si>
  <si>
    <t xml:space="preserve">Ejecución de Convenios programa fortalecimiento de estrategias recreactias, Convenio 278 de 2013, poryecto infancia, adolescencia y juventud. Entrega de recursos por IDECHOCO a através de resolución sin mediar procesos de contratación. </t>
  </si>
  <si>
    <t>Seguimiento y Control a Convenios</t>
  </si>
  <si>
    <t xml:space="preserve">Ejecución Convenio Superate 2013 Convenio No 279  Y 593 de 2013 celebrado Coldeporte IDECHO,  INDECHO no posee la totalidad de soportes que demuestren la ejecución de los recursos asigandos, información desorganizada y poco confiable. </t>
  </si>
  <si>
    <t>Revisión de los documentos que soportan la ejecución tecnica y financiera del convenio. Elaborar Informe de Supervisión, Acta de liquidación</t>
  </si>
  <si>
    <t xml:space="preserve">Convenio Con la Mesa Cundinamarca, el mal estado en que se encuentra el campo de futbol en grama, mal estado de la pista atletica . </t>
  </si>
  <si>
    <t xml:space="preserve">Presentación de soportes para liquidación de Convenio
Liquidación de convenio </t>
  </si>
  <si>
    <t>2 AVANCE ó SEGUIMIENTO DEL PLAN DE MEJORAMIENTO</t>
  </si>
  <si>
    <t xml:space="preserve">DEPARTAMENTO ADMINISTRATIVO DEL DEPORTE - COLDEPORTES </t>
  </si>
  <si>
    <t xml:space="preserve">Resumen general de avance </t>
  </si>
  <si>
    <t>DEPENDENCIA</t>
  </si>
  <si>
    <t>EN EJECUCIÓN</t>
  </si>
  <si>
    <t>Direccion de Recursos y Herramientas</t>
  </si>
  <si>
    <t xml:space="preserve">Secretaria General </t>
  </si>
  <si>
    <t xml:space="preserve">Programa Superate </t>
  </si>
  <si>
    <t>Direccion de Posicionamiento y Liderazgo Deportivo</t>
  </si>
  <si>
    <t xml:space="preserve">Oficina Asesora Juridica </t>
  </si>
  <si>
    <t xml:space="preserve">Oficna Asesora Planeación </t>
  </si>
  <si>
    <t xml:space="preserve">Oficina Control interno </t>
  </si>
  <si>
    <t>TOTALES</t>
  </si>
  <si>
    <t>CUMPLIDAS</t>
  </si>
  <si>
    <t>POR INICIAR</t>
  </si>
  <si>
    <t>1 - 171</t>
  </si>
  <si>
    <t>2- 173</t>
  </si>
  <si>
    <t>3- 174</t>
  </si>
  <si>
    <t>4- 176</t>
  </si>
  <si>
    <t>5- 175</t>
  </si>
  <si>
    <t>6- 177</t>
  </si>
  <si>
    <t>7- 178</t>
  </si>
  <si>
    <r>
      <t xml:space="preserve">8-226
</t>
    </r>
    <r>
      <rPr>
        <b/>
        <sz val="11"/>
        <color theme="4" tint="0.59999389629810485"/>
        <rFont val="Calibri"/>
        <family val="2"/>
        <scheme val="minor"/>
      </rPr>
      <t>ANTES
8- 179
ELIMINADO Y SUBIDO  INCLUIDA  LAS TRES ACTIVIDADES</t>
    </r>
  </si>
  <si>
    <t>9- 180</t>
  </si>
  <si>
    <t>10- 181</t>
  </si>
  <si>
    <t>11- 182</t>
  </si>
  <si>
    <t xml:space="preserve">12- 183
</t>
  </si>
  <si>
    <t>13- 184</t>
  </si>
  <si>
    <r>
      <t xml:space="preserve">14- 227
</t>
    </r>
    <r>
      <rPr>
        <b/>
        <sz val="11"/>
        <color theme="4" tint="0.59999389629810485"/>
        <rFont val="Calibri"/>
        <family val="2"/>
        <scheme val="minor"/>
      </rPr>
      <t>antes 14- 185
eliminado y subido nuevamente, se elimina una actividad</t>
    </r>
  </si>
  <si>
    <r>
      <t xml:space="preserve">15-228
</t>
    </r>
    <r>
      <rPr>
        <b/>
        <sz val="11"/>
        <color theme="4" tint="0.59999389629810485"/>
        <rFont val="Calibri"/>
        <family val="2"/>
        <scheme val="minor"/>
      </rPr>
      <t>antes 15- 186
eliminado y subido nuevamente ajustado % cumplimiento 100% de la segunda actividad</t>
    </r>
  </si>
  <si>
    <t>16- 187</t>
  </si>
  <si>
    <r>
      <t xml:space="preserve">17- 229
</t>
    </r>
    <r>
      <rPr>
        <b/>
        <sz val="11"/>
        <color theme="4" tint="0.59999389629810485"/>
        <rFont val="Calibri"/>
        <family val="2"/>
        <scheme val="minor"/>
      </rPr>
      <t>antes 17- 188
se eliminó una actividad</t>
    </r>
  </si>
  <si>
    <t>18- 189</t>
  </si>
  <si>
    <t>19- 190</t>
  </si>
  <si>
    <r>
      <t xml:space="preserve">20 - 230
</t>
    </r>
    <r>
      <rPr>
        <b/>
        <sz val="11"/>
        <color theme="4" tint="0.59999389629810485"/>
        <rFont val="Calibri"/>
        <family val="2"/>
        <scheme val="minor"/>
      </rPr>
      <t xml:space="preserve">antes 20- 191
se eliminó una actividad </t>
    </r>
  </si>
  <si>
    <r>
      <t xml:space="preserve">21-231
</t>
    </r>
    <r>
      <rPr>
        <b/>
        <sz val="11"/>
        <color theme="4" tint="0.59999389629810485"/>
        <rFont val="Calibri"/>
        <family val="2"/>
        <scheme val="minor"/>
      </rPr>
      <t>ANTES 21- 192
SE INCLUYO UNA NUEVA ACTIVIDAD</t>
    </r>
  </si>
  <si>
    <t>22- 193</t>
  </si>
  <si>
    <t>23- 194</t>
  </si>
  <si>
    <t>24- 195</t>
  </si>
  <si>
    <r>
      <t xml:space="preserve">
25 - 232
</t>
    </r>
    <r>
      <rPr>
        <b/>
        <sz val="11"/>
        <color theme="4" tint="0.59999389629810485"/>
        <rFont val="Calibri"/>
        <family val="2"/>
        <scheme val="minor"/>
      </rPr>
      <t xml:space="preserve">antes 25- 196
 era GIT Financiera
Se cambiaron actividades 
</t>
    </r>
  </si>
  <si>
    <t>26- 197</t>
  </si>
  <si>
    <t>27- 198</t>
  </si>
  <si>
    <t>28- 199</t>
  </si>
  <si>
    <t>29- 200</t>
  </si>
  <si>
    <t>30- 201</t>
  </si>
  <si>
    <t>31- 202</t>
  </si>
  <si>
    <r>
      <t xml:space="preserve">32-233 
</t>
    </r>
    <r>
      <rPr>
        <b/>
        <sz val="11"/>
        <color theme="4" tint="0.59999389629810485"/>
        <rFont val="Calibri"/>
        <family val="2"/>
        <scheme val="minor"/>
      </rPr>
      <t>antes 32- 217</t>
    </r>
    <r>
      <rPr>
        <b/>
        <sz val="11"/>
        <color rgb="FFFF0000"/>
        <rFont val="Calibri"/>
        <family val="2"/>
        <scheme val="minor"/>
      </rPr>
      <t xml:space="preserve">
QUEDA CONSOLIDADO LOS HALLAZGOS  33-204 </t>
    </r>
    <r>
      <rPr>
        <b/>
        <sz val="11"/>
        <color theme="4" tint="0.59999389629810485"/>
        <rFont val="Calibri"/>
        <family val="2"/>
        <scheme val="minor"/>
      </rPr>
      <t xml:space="preserve">Y 217 </t>
    </r>
  </si>
  <si>
    <t>33- 204
ELIMINADO , QUEDO CONSOLIDADO EN EL HALLAZGO 32-233</t>
  </si>
  <si>
    <t>34- 205</t>
  </si>
  <si>
    <t>35- 206</t>
  </si>
  <si>
    <t>36- 218</t>
  </si>
  <si>
    <t xml:space="preserve">  37 ANULADO
SE REPITE CON EL HALLAZGO  
36-218</t>
  </si>
  <si>
    <t>38- 207</t>
  </si>
  <si>
    <t>39- 208</t>
  </si>
  <si>
    <t>40- 209</t>
  </si>
  <si>
    <t>41- 210</t>
  </si>
  <si>
    <r>
      <t xml:space="preserve">42-234
consolidado con hallazgo 43-212
</t>
    </r>
    <r>
      <rPr>
        <b/>
        <sz val="11"/>
        <color theme="4" tint="0.59999389629810485"/>
        <rFont val="Calibri"/>
        <family val="2"/>
        <scheme val="minor"/>
      </rPr>
      <t>se incluyo una nueva actividad</t>
    </r>
  </si>
  <si>
    <t xml:space="preserve">  43 -212
ANULADO  QUEDO CONSOLIDADO EN EL HALLAZGO 
42-212</t>
  </si>
  <si>
    <r>
      <t xml:space="preserve">44- 235
</t>
    </r>
    <r>
      <rPr>
        <b/>
        <sz val="11"/>
        <color theme="4" tint="0.59999389629810485"/>
        <rFont val="Calibri"/>
        <family val="2"/>
        <scheme val="minor"/>
      </rPr>
      <t>antes 42- 213
cambio responsable antes GIT CONTRATACION</t>
    </r>
  </si>
  <si>
    <r>
      <t xml:space="preserve">
45-236
</t>
    </r>
    <r>
      <rPr>
        <b/>
        <sz val="11"/>
        <color theme="4" tint="0.59999389629810485"/>
        <rFont val="Calibri"/>
        <family val="2"/>
        <scheme val="minor"/>
      </rPr>
      <t>antes 43- 214</t>
    </r>
    <r>
      <rPr>
        <b/>
        <sz val="11"/>
        <color rgb="FFFF0000"/>
        <rFont val="Calibri"/>
        <family val="2"/>
        <scheme val="minor"/>
      </rPr>
      <t xml:space="preserve">
Consolidado con los hallazgos </t>
    </r>
    <r>
      <rPr>
        <b/>
        <sz val="11"/>
        <color theme="4" tint="0.59999389629810485"/>
        <rFont val="Calibri"/>
        <family val="2"/>
        <scheme val="minor"/>
      </rPr>
      <t>214-215 y 223</t>
    </r>
    <r>
      <rPr>
        <b/>
        <sz val="11"/>
        <color rgb="FFFF0000"/>
        <rFont val="Calibri"/>
        <family val="2"/>
        <scheme val="minor"/>
      </rPr>
      <t xml:space="preserve">
46-53</t>
    </r>
  </si>
  <si>
    <t xml:space="preserve"> 46- 215
CONSOLIDADO CON EL HLLZGO 45-236
</t>
  </si>
  <si>
    <r>
      <t xml:space="preserve"> 47- 216
CONSOLIDA LOS  HALLAZGO  48-49
</t>
    </r>
    <r>
      <rPr>
        <b/>
        <sz val="11"/>
        <color theme="4" tint="0.59999389629810485"/>
        <rFont val="Calibri"/>
        <family val="2"/>
        <scheme val="minor"/>
      </rPr>
      <t>LAS DOS ACTIVIDADES, INCLUIDO EL HALLAZGO 219</t>
    </r>
    <r>
      <rPr>
        <b/>
        <sz val="11"/>
        <color rgb="FFFF0000"/>
        <rFont val="Calibri"/>
        <family val="2"/>
        <scheme val="minor"/>
      </rPr>
      <t xml:space="preserve"> 
</t>
    </r>
  </si>
  <si>
    <t xml:space="preserve">48
SE ANULO
CONSOLIDADO EN UN SOLO  EN EL HALLAZGO
 47-216 
SE INCLUYERON LAS DOS ACTIVIDADES </t>
  </si>
  <si>
    <r>
      <t xml:space="preserve">49- 219
</t>
    </r>
    <r>
      <rPr>
        <b/>
        <sz val="11"/>
        <color theme="4" tint="0.59999389629810485"/>
        <rFont val="Calibri"/>
        <family val="2"/>
        <scheme val="minor"/>
      </rPr>
      <t xml:space="preserve">SE ANULO DE ISOLUCION
</t>
    </r>
    <r>
      <rPr>
        <b/>
        <sz val="11"/>
        <rFont val="Calibri"/>
        <family val="2"/>
        <scheme val="minor"/>
      </rPr>
      <t xml:space="preserve">
CONSOLIDADO CON EL HALLAZGO  
47-216 </t>
    </r>
  </si>
  <si>
    <r>
      <t xml:space="preserve">50-237
</t>
    </r>
    <r>
      <rPr>
        <b/>
        <sz val="11"/>
        <color theme="4" tint="0.59999389629810485"/>
        <rFont val="Calibri"/>
        <family val="2"/>
        <scheme val="minor"/>
      </rPr>
      <t xml:space="preserve">antes 47- 220 </t>
    </r>
    <r>
      <rPr>
        <b/>
        <sz val="11"/>
        <color rgb="FFFF0000"/>
        <rFont val="Calibri"/>
        <family val="2"/>
        <scheme val="minor"/>
      </rPr>
      <t xml:space="preserve">CONSOLIDA LOS HALLAZGOS 
51-52
</t>
    </r>
    <r>
      <rPr>
        <b/>
        <sz val="11"/>
        <color theme="4" tint="0.59999389629810485"/>
        <rFont val="Calibri"/>
        <family val="2"/>
        <scheme val="minor"/>
      </rPr>
      <t>se anularon y volvio a subir, quedando el número 237</t>
    </r>
  </si>
  <si>
    <t>51- 221
ANULAR DE ISOLUCION
QUEDO CONSOLIDADO EN EL 50</t>
  </si>
  <si>
    <t>52- 222
ANULAR DE ISOLUCION
QUEDO CONSOLIDADO EN EL 50</t>
  </si>
  <si>
    <t>53- 223
ANULADO ESTE HALLAZGO DE ISOLUCION, QUEDO CONSOLIDADO EN EL 45</t>
  </si>
  <si>
    <t>54- 224</t>
  </si>
  <si>
    <t>55- 225</t>
  </si>
  <si>
    <t xml:space="preserve">No ISOLUCION </t>
  </si>
  <si>
    <t xml:space="preserve">Actualizacion de procedimientos </t>
  </si>
  <si>
    <t>10AD6F4 -2012</t>
  </si>
  <si>
    <t>F5-2012</t>
  </si>
  <si>
    <t>15 -2012</t>
  </si>
  <si>
    <t>14-2012</t>
  </si>
  <si>
    <t>14 -2012</t>
  </si>
  <si>
    <t>No. Hallazgos</t>
  </si>
  <si>
    <t xml:space="preserve">No. hallazgos Cerrados </t>
  </si>
  <si>
    <t>No. hallazgos Vencidos</t>
  </si>
  <si>
    <t xml:space="preserve">% Avance Total </t>
  </si>
  <si>
    <t xml:space="preserve">No. hallazgo sin avance  </t>
  </si>
  <si>
    <t xml:space="preserve">No. hallazgos en ejecución </t>
  </si>
  <si>
    <t>|</t>
  </si>
  <si>
    <t xml:space="preserve">SEGUIMIENTO A 30 DE SEPTIEMBRE DE  2016 PLAN DE MEJORAMIENTO CGR </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</si>
</sst>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sz val="11"/>
      <color indexed="8"/>
      <name val="Calibri"/>
      <family val="2"/>
      <scheme val="minor"/>
    </font>
    <font>
      <b/>
      <sz val="11"/>
      <color indexed="9"/>
      <name val="Calibri"/>
      <family val="2"/>
    </font>
    <font>
      <sz val="10"/>
      <name val="Arial"/>
      <family val="2"/>
    </font>
    <font>
      <sz val="11"/>
      <color theme="1"/>
      <name val="Calibri"/>
      <family val="2"/>
      <scheme val="minor"/>
    </font>
    <font>
      <b/>
      <sz val="22"/>
      <name val="Arial"/>
      <family val="2"/>
    </font>
    <font>
      <sz val="12"/>
      <name val="Arial"/>
      <family val="2"/>
    </font>
    <font>
      <b/>
      <sz val="16"/>
      <name val="Arial"/>
      <family val="2"/>
    </font>
    <font>
      <b/>
      <sz val="18"/>
      <name val="Arial"/>
      <family val="2"/>
    </font>
    <font>
      <b/>
      <sz val="10"/>
      <color indexed="8"/>
      <name val="Arial"/>
      <family val="2"/>
    </font>
    <font>
      <sz val="10"/>
      <color indexed="8"/>
      <name val="Arial"/>
      <family val="2"/>
    </font>
    <font>
      <sz val="16"/>
      <name val="Arial"/>
      <family val="2"/>
    </font>
    <font>
      <b/>
      <sz val="10"/>
      <color theme="1"/>
      <name val="Arial"/>
      <family val="2"/>
    </font>
    <font>
      <sz val="12"/>
      <color indexed="10"/>
      <name val="Arial"/>
      <family val="2"/>
    </font>
    <font>
      <sz val="11"/>
      <name val="Arial"/>
      <family val="2"/>
    </font>
    <font>
      <b/>
      <sz val="20"/>
      <name val="Arial"/>
      <family val="2"/>
    </font>
    <font>
      <b/>
      <sz val="11"/>
      <color rgb="FFFF0000"/>
      <name val="Calibri"/>
      <family val="2"/>
      <scheme val="minor"/>
    </font>
    <font>
      <b/>
      <sz val="11"/>
      <color theme="4" tint="0.59999389629810485"/>
      <name val="Calibri"/>
      <family val="2"/>
      <scheme val="minor"/>
    </font>
    <font>
      <b/>
      <sz val="11"/>
      <name val="Calibri"/>
      <family val="2"/>
      <scheme val="minor"/>
    </font>
    <font>
      <b/>
      <sz val="9"/>
      <name val="Calibri"/>
      <family val="2"/>
      <scheme val="minor"/>
    </font>
  </fonts>
  <fills count="13">
    <fill>
      <patternFill patternType="none"/>
    </fill>
    <fill>
      <patternFill patternType="gray125"/>
    </fill>
    <fill>
      <patternFill patternType="solid">
        <fgColor indexed="54"/>
      </patternFill>
    </fill>
    <fill>
      <patternFill patternType="solid">
        <fgColor indexed="9"/>
      </patternFill>
    </fill>
    <fill>
      <patternFill patternType="solid">
        <fgColor rgb="FFFFC000"/>
        <bgColor indexed="64"/>
      </patternFill>
    </fill>
    <fill>
      <patternFill patternType="solid">
        <fgColor rgb="FFFFFF00"/>
        <bgColor indexed="64"/>
      </patternFill>
    </fill>
    <fill>
      <patternFill patternType="solid">
        <fgColor indexed="9"/>
        <bgColor indexed="64"/>
      </patternFill>
    </fill>
    <fill>
      <patternFill patternType="solid">
        <fgColor theme="0"/>
        <bgColor indexed="64"/>
      </patternFill>
    </fill>
    <fill>
      <patternFill patternType="solid">
        <fgColor rgb="FF00CC99"/>
        <bgColor indexed="64"/>
      </patternFill>
    </fill>
    <fill>
      <patternFill patternType="solid">
        <fgColor theme="0"/>
        <bgColor theme="4" tint="0.79998168889431442"/>
      </patternFill>
    </fill>
    <fill>
      <patternFill patternType="solid">
        <fgColor indexed="42"/>
        <bgColor indexed="64"/>
      </patternFill>
    </fill>
    <fill>
      <patternFill patternType="solid">
        <fgColor rgb="FF92D050"/>
        <bgColor indexed="64"/>
      </patternFill>
    </fill>
    <fill>
      <patternFill patternType="solid">
        <fgColor theme="0" tint="-0.14999847407452621"/>
        <bgColor indexed="64"/>
      </patternFill>
    </fill>
  </fills>
  <borders count="18">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auto="1"/>
      </left>
      <right/>
      <top style="thin">
        <color auto="1"/>
      </top>
      <bottom style="thin">
        <color auto="1"/>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medium">
        <color auto="1"/>
      </top>
      <bottom style="medium">
        <color auto="1"/>
      </bottom>
      <diagonal/>
    </border>
    <border>
      <left/>
      <right style="thin">
        <color indexed="64"/>
      </right>
      <top style="medium">
        <color indexed="64"/>
      </top>
      <bottom/>
      <diagonal/>
    </border>
  </borders>
  <cellStyleXfs count="6">
    <xf numFmtId="0" fontId="0" fillId="0" borderId="0"/>
    <xf numFmtId="0" fontId="1"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cellStyleXfs>
  <cellXfs count="82">
    <xf numFmtId="0" fontId="0" fillId="0" borderId="0" xfId="0"/>
    <xf numFmtId="0" fontId="1" fillId="0" borderId="0" xfId="1"/>
    <xf numFmtId="0" fontId="2" fillId="2" borderId="1" xfId="1" applyFont="1" applyFill="1" applyBorder="1" applyAlignment="1">
      <alignment horizontal="center" vertical="center"/>
    </xf>
    <xf numFmtId="0" fontId="1" fillId="3" borderId="3" xfId="1" applyFill="1" applyBorder="1" applyAlignment="1" applyProtection="1">
      <alignment vertical="center" wrapText="1"/>
      <protection locked="0"/>
    </xf>
    <xf numFmtId="14" fontId="1" fillId="3" borderId="3" xfId="1" applyNumberFormat="1" applyFill="1" applyBorder="1" applyAlignment="1" applyProtection="1">
      <alignment vertical="center" wrapText="1"/>
      <protection locked="0"/>
    </xf>
    <xf numFmtId="0" fontId="1" fillId="5" borderId="3" xfId="1" applyFill="1" applyBorder="1" applyAlignment="1" applyProtection="1">
      <alignment vertical="center" wrapText="1"/>
      <protection locked="0"/>
    </xf>
    <xf numFmtId="0" fontId="6" fillId="0" borderId="0" xfId="2" applyFont="1" applyAlignment="1">
      <alignment vertical="center" wrapText="1"/>
    </xf>
    <xf numFmtId="0" fontId="6" fillId="7" borderId="0" xfId="2" applyFont="1" applyFill="1" applyBorder="1" applyAlignment="1">
      <alignment vertical="center" wrapText="1"/>
    </xf>
    <xf numFmtId="0" fontId="8" fillId="0" borderId="5" xfId="2" applyFont="1" applyFill="1" applyBorder="1" applyAlignment="1">
      <alignment horizontal="center" vertical="center" wrapText="1"/>
    </xf>
    <xf numFmtId="0" fontId="8" fillId="0" borderId="6" xfId="2" applyFont="1" applyFill="1" applyBorder="1" applyAlignment="1">
      <alignment horizontal="center" vertical="center" wrapText="1"/>
    </xf>
    <xf numFmtId="0" fontId="9" fillId="7" borderId="0" xfId="2" applyFont="1" applyFill="1" applyBorder="1" applyAlignment="1">
      <alignment horizontal="center" vertical="center" wrapText="1"/>
    </xf>
    <xf numFmtId="0" fontId="10" fillId="7" borderId="0" xfId="2" applyFont="1" applyFill="1" applyBorder="1" applyAlignment="1">
      <alignment horizontal="center" vertical="center"/>
    </xf>
    <xf numFmtId="0" fontId="7" fillId="0" borderId="7" xfId="2" applyFont="1" applyFill="1" applyBorder="1" applyAlignment="1">
      <alignment horizontal="center" vertical="center" wrapText="1"/>
    </xf>
    <xf numFmtId="0" fontId="9" fillId="7" borderId="0" xfId="2" applyFont="1" applyFill="1" applyBorder="1" applyAlignment="1">
      <alignment horizontal="left" vertical="top" wrapText="1"/>
    </xf>
    <xf numFmtId="0" fontId="3" fillId="7" borderId="0" xfId="2" applyFill="1" applyBorder="1" applyAlignment="1">
      <alignment horizontal="left"/>
    </xf>
    <xf numFmtId="0" fontId="3" fillId="7" borderId="0" xfId="2" applyNumberFormat="1" applyFill="1" applyBorder="1"/>
    <xf numFmtId="0" fontId="7" fillId="8" borderId="7" xfId="2" applyFont="1" applyFill="1" applyBorder="1" applyAlignment="1">
      <alignment horizontal="center" vertical="center" wrapText="1"/>
    </xf>
    <xf numFmtId="0" fontId="11" fillId="7" borderId="0" xfId="2" applyFont="1" applyFill="1" applyBorder="1" applyAlignment="1">
      <alignment vertical="center" wrapText="1"/>
    </xf>
    <xf numFmtId="0" fontId="12" fillId="9" borderId="0" xfId="2" applyFont="1" applyFill="1" applyBorder="1" applyAlignment="1">
      <alignment horizontal="left"/>
    </xf>
    <xf numFmtId="0" fontId="12" fillId="9" borderId="0" xfId="2" applyNumberFormat="1" applyFont="1" applyFill="1" applyBorder="1"/>
    <xf numFmtId="0" fontId="11" fillId="0" borderId="0" xfId="2" applyFont="1" applyAlignment="1">
      <alignment vertical="center" wrapText="1"/>
    </xf>
    <xf numFmtId="0" fontId="13" fillId="0" borderId="0" xfId="2" applyFont="1" applyAlignment="1">
      <alignment vertical="center" wrapText="1"/>
    </xf>
    <xf numFmtId="0" fontId="14" fillId="7" borderId="0" xfId="2" applyFont="1" applyFill="1" applyBorder="1" applyAlignment="1">
      <alignment vertical="center" wrapText="1"/>
    </xf>
    <xf numFmtId="0" fontId="14" fillId="7" borderId="0" xfId="2" applyFont="1" applyFill="1" applyBorder="1" applyAlignment="1">
      <alignment horizontal="center" vertical="center" wrapText="1"/>
    </xf>
    <xf numFmtId="10" fontId="14" fillId="7" borderId="0" xfId="2" applyNumberFormat="1" applyFont="1" applyFill="1" applyBorder="1" applyAlignment="1">
      <alignment horizontal="center" vertical="center" wrapText="1"/>
    </xf>
    <xf numFmtId="9" fontId="14" fillId="7" borderId="0" xfId="2" applyNumberFormat="1" applyFont="1" applyFill="1" applyBorder="1" applyAlignment="1">
      <alignment horizontal="center" vertical="center" wrapText="1"/>
    </xf>
    <xf numFmtId="0" fontId="6" fillId="0" borderId="0" xfId="2" applyFont="1" applyAlignment="1">
      <alignment horizontal="center" vertical="center" wrapText="1"/>
    </xf>
    <xf numFmtId="0" fontId="11" fillId="0" borderId="0" xfId="2" applyFont="1" applyAlignment="1">
      <alignment horizontal="center" vertical="center" wrapText="1"/>
    </xf>
    <xf numFmtId="1" fontId="15" fillId="10" borderId="2" xfId="2" applyNumberFormat="1" applyFont="1" applyFill="1" applyBorder="1" applyAlignment="1">
      <alignment horizontal="center" vertical="center" wrapText="1"/>
    </xf>
    <xf numFmtId="1" fontId="15" fillId="10" borderId="0" xfId="2" applyNumberFormat="1" applyFont="1" applyFill="1" applyBorder="1" applyAlignment="1">
      <alignment horizontal="center" vertical="center" wrapText="1"/>
    </xf>
    <xf numFmtId="9" fontId="15" fillId="10" borderId="2" xfId="4" applyNumberFormat="1" applyFont="1" applyFill="1" applyBorder="1" applyAlignment="1">
      <alignment horizontal="center" vertical="center" wrapText="1"/>
    </xf>
    <xf numFmtId="9" fontId="15" fillId="10" borderId="0" xfId="4" applyNumberFormat="1" applyFont="1" applyFill="1" applyBorder="1" applyAlignment="1">
      <alignment horizontal="center" vertical="center" wrapText="1"/>
    </xf>
    <xf numFmtId="0" fontId="16" fillId="11" borderId="0" xfId="1" applyFont="1" applyFill="1" applyAlignment="1">
      <alignment horizontal="center" vertical="center"/>
    </xf>
    <xf numFmtId="0" fontId="16" fillId="11" borderId="0" xfId="1" applyFont="1" applyFill="1" applyAlignment="1">
      <alignment horizontal="center" vertical="center" wrapText="1"/>
    </xf>
    <xf numFmtId="0" fontId="16" fillId="11" borderId="3" xfId="1" applyFont="1" applyFill="1" applyBorder="1" applyAlignment="1">
      <alignment horizontal="center" vertical="center"/>
    </xf>
    <xf numFmtId="0" fontId="16" fillId="11" borderId="3" xfId="1" applyFont="1" applyFill="1" applyBorder="1" applyAlignment="1">
      <alignment horizontal="center" vertical="center" wrapText="1"/>
    </xf>
    <xf numFmtId="0" fontId="16" fillId="12" borderId="0" xfId="1" applyFont="1" applyFill="1" applyAlignment="1">
      <alignment horizontal="center" vertical="center" wrapText="1"/>
    </xf>
    <xf numFmtId="0" fontId="18" fillId="12" borderId="3" xfId="1" applyFont="1" applyFill="1" applyBorder="1" applyAlignment="1">
      <alignment horizontal="center" vertical="center" wrapText="1"/>
    </xf>
    <xf numFmtId="0" fontId="19" fillId="12" borderId="8" xfId="1" applyFont="1" applyFill="1" applyBorder="1" applyAlignment="1">
      <alignment horizontal="center" vertical="center" wrapText="1"/>
    </xf>
    <xf numFmtId="0" fontId="16" fillId="11" borderId="9" xfId="1" applyFont="1" applyFill="1" applyBorder="1" applyAlignment="1">
      <alignment horizontal="center" vertical="center" wrapText="1"/>
    </xf>
    <xf numFmtId="0" fontId="18" fillId="12" borderId="0" xfId="1" applyFont="1" applyFill="1" applyAlignment="1">
      <alignment horizontal="center" vertical="center" wrapText="1"/>
    </xf>
    <xf numFmtId="0" fontId="2" fillId="2" borderId="1" xfId="1" applyFont="1" applyFill="1" applyBorder="1" applyAlignment="1">
      <alignment horizontal="center" vertical="center"/>
    </xf>
    <xf numFmtId="9" fontId="6" fillId="0" borderId="0" xfId="5" applyFont="1" applyAlignment="1">
      <alignment vertical="center" wrapText="1"/>
    </xf>
    <xf numFmtId="9" fontId="6" fillId="7" borderId="0" xfId="5" applyFont="1" applyFill="1" applyBorder="1" applyAlignment="1">
      <alignment vertical="center" wrapText="1"/>
    </xf>
    <xf numFmtId="9" fontId="11" fillId="7" borderId="0" xfId="5" applyFont="1" applyFill="1" applyBorder="1" applyAlignment="1">
      <alignment vertical="center" wrapText="1"/>
    </xf>
    <xf numFmtId="9" fontId="7" fillId="5" borderId="10" xfId="3" applyFont="1" applyFill="1" applyBorder="1" applyAlignment="1">
      <alignment horizontal="center" vertical="center" wrapText="1"/>
    </xf>
    <xf numFmtId="9" fontId="2" fillId="2" borderId="1" xfId="5" applyFont="1" applyFill="1" applyBorder="1" applyAlignment="1">
      <alignment horizontal="center" vertical="center"/>
    </xf>
    <xf numFmtId="9" fontId="1" fillId="0" borderId="0" xfId="5" applyFont="1" applyAlignment="1">
      <alignment horizontal="center"/>
    </xf>
    <xf numFmtId="9" fontId="1" fillId="3" borderId="3" xfId="5" applyFont="1" applyFill="1" applyBorder="1" applyAlignment="1" applyProtection="1">
      <alignment horizontal="center" vertical="center"/>
      <protection locked="0"/>
    </xf>
    <xf numFmtId="9" fontId="1" fillId="11" borderId="3" xfId="5" applyFont="1" applyFill="1" applyBorder="1" applyAlignment="1" applyProtection="1">
      <alignment horizontal="center" vertical="center"/>
      <protection locked="0"/>
    </xf>
    <xf numFmtId="9" fontId="1" fillId="7" borderId="3" xfId="5" applyFont="1" applyFill="1" applyBorder="1" applyAlignment="1" applyProtection="1">
      <alignment horizontal="center" vertical="center"/>
      <protection locked="0"/>
    </xf>
    <xf numFmtId="9" fontId="2" fillId="2" borderId="1" xfId="5" applyFont="1" applyFill="1" applyBorder="1" applyAlignment="1">
      <alignment horizontal="center" vertical="center" wrapText="1"/>
    </xf>
    <xf numFmtId="0" fontId="1" fillId="7" borderId="3" xfId="1" applyFill="1" applyBorder="1" applyAlignment="1" applyProtection="1">
      <alignment horizontal="center" vertical="center"/>
      <protection locked="0"/>
    </xf>
    <xf numFmtId="0" fontId="1" fillId="0" borderId="0" xfId="1" applyAlignment="1">
      <alignment horizontal="center"/>
    </xf>
    <xf numFmtId="0" fontId="1" fillId="4" borderId="3" xfId="1" applyFill="1" applyBorder="1" applyAlignment="1" applyProtection="1">
      <alignment horizontal="center" vertical="center"/>
      <protection locked="0"/>
    </xf>
    <xf numFmtId="0" fontId="1" fillId="5" borderId="3" xfId="1" applyFill="1" applyBorder="1" applyAlignment="1" applyProtection="1">
      <alignment horizontal="center" vertical="center"/>
      <protection locked="0"/>
    </xf>
    <xf numFmtId="0" fontId="1" fillId="0" borderId="0" xfId="1" applyAlignment="1">
      <alignment wrapText="1"/>
    </xf>
    <xf numFmtId="0" fontId="2" fillId="2" borderId="1" xfId="1" applyFont="1" applyFill="1" applyBorder="1" applyAlignment="1">
      <alignment horizontal="center" vertical="center" wrapText="1"/>
    </xf>
    <xf numFmtId="0" fontId="1" fillId="3" borderId="3" xfId="1" applyFill="1" applyBorder="1" applyAlignment="1" applyProtection="1">
      <alignment horizontal="center" vertical="center" wrapText="1"/>
      <protection locked="0"/>
    </xf>
    <xf numFmtId="0" fontId="1" fillId="11" borderId="3" xfId="1" applyFill="1" applyBorder="1" applyAlignment="1" applyProtection="1">
      <alignment vertical="center" wrapText="1"/>
      <protection locked="0"/>
    </xf>
    <xf numFmtId="0" fontId="1" fillId="7" borderId="3" xfId="1" applyFill="1" applyBorder="1" applyAlignment="1" applyProtection="1">
      <alignment vertical="center" wrapText="1"/>
      <protection locked="0"/>
    </xf>
    <xf numFmtId="0" fontId="11" fillId="0" borderId="10" xfId="2" applyFont="1" applyFill="1" applyBorder="1" applyAlignment="1">
      <alignment horizontal="center" vertical="center" wrapText="1"/>
    </xf>
    <xf numFmtId="0" fontId="7" fillId="0" borderId="10" xfId="2" applyFont="1" applyFill="1" applyBorder="1" applyAlignment="1">
      <alignment horizontal="center" vertical="center" wrapText="1"/>
    </xf>
    <xf numFmtId="0" fontId="6" fillId="0" borderId="13" xfId="2" applyFont="1" applyBorder="1" applyAlignment="1">
      <alignment vertical="center" wrapText="1"/>
    </xf>
    <xf numFmtId="0" fontId="6" fillId="0" borderId="15" xfId="2" applyFont="1" applyBorder="1" applyAlignment="1">
      <alignment vertical="center" wrapText="1"/>
    </xf>
    <xf numFmtId="0" fontId="7" fillId="6" borderId="14" xfId="2" applyFont="1" applyFill="1" applyBorder="1" applyAlignment="1">
      <alignment horizontal="center" vertical="center" wrapText="1"/>
    </xf>
    <xf numFmtId="0" fontId="7" fillId="6" borderId="0" xfId="2" applyFont="1" applyFill="1" applyBorder="1" applyAlignment="1">
      <alignment horizontal="center" vertical="center" wrapText="1"/>
    </xf>
    <xf numFmtId="0" fontId="8" fillId="0" borderId="10" xfId="2" applyFont="1" applyFill="1" applyBorder="1" applyAlignment="1">
      <alignment horizontal="center" vertical="center" wrapText="1"/>
    </xf>
    <xf numFmtId="0" fontId="11" fillId="0" borderId="10" xfId="2" applyFont="1" applyFill="1" applyBorder="1" applyAlignment="1">
      <alignment vertical="center" wrapText="1"/>
    </xf>
    <xf numFmtId="0" fontId="11" fillId="0" borderId="0" xfId="2" applyFont="1" applyFill="1" applyBorder="1" applyAlignment="1">
      <alignment vertical="center" wrapText="1"/>
    </xf>
    <xf numFmtId="0" fontId="11" fillId="0" borderId="0" xfId="2" applyFont="1" applyFill="1" applyBorder="1" applyAlignment="1">
      <alignment horizontal="center" vertical="center" wrapText="1"/>
    </xf>
    <xf numFmtId="0" fontId="7" fillId="8" borderId="10" xfId="2" applyFont="1" applyFill="1" applyBorder="1" applyAlignment="1">
      <alignment horizontal="center" vertical="center" wrapText="1"/>
    </xf>
    <xf numFmtId="9" fontId="11" fillId="7" borderId="5" xfId="3" applyFont="1" applyFill="1" applyBorder="1" applyAlignment="1">
      <alignment horizontal="center" vertical="center" wrapText="1"/>
    </xf>
    <xf numFmtId="0" fontId="2" fillId="2" borderId="1" xfId="1" applyFont="1" applyFill="1" applyBorder="1" applyAlignment="1">
      <alignment horizontal="center" vertical="center"/>
    </xf>
    <xf numFmtId="0" fontId="1" fillId="0" borderId="0" xfId="1"/>
    <xf numFmtId="0" fontId="5" fillId="0" borderId="11" xfId="2" applyFont="1" applyBorder="1" applyAlignment="1">
      <alignment horizontal="center" vertical="center" wrapText="1"/>
    </xf>
    <xf numFmtId="0" fontId="5" fillId="0" borderId="12" xfId="2" applyFont="1" applyBorder="1" applyAlignment="1">
      <alignment horizontal="center" vertical="center" wrapText="1"/>
    </xf>
    <xf numFmtId="0" fontId="5" fillId="0" borderId="14" xfId="2" applyFont="1" applyBorder="1" applyAlignment="1">
      <alignment horizontal="center" vertical="center" wrapText="1"/>
    </xf>
    <xf numFmtId="0" fontId="5" fillId="0" borderId="0" xfId="2" applyFont="1" applyBorder="1" applyAlignment="1">
      <alignment horizontal="center" vertical="center" wrapText="1"/>
    </xf>
    <xf numFmtId="0" fontId="8" fillId="8" borderId="16" xfId="2" applyFont="1" applyFill="1" applyBorder="1" applyAlignment="1">
      <alignment horizontal="center" vertical="center" wrapText="1"/>
    </xf>
    <xf numFmtId="0" fontId="8" fillId="8" borderId="4" xfId="2" applyFont="1" applyFill="1" applyBorder="1" applyAlignment="1">
      <alignment horizontal="center" vertical="center" wrapText="1"/>
    </xf>
    <xf numFmtId="0" fontId="8" fillId="8" borderId="17" xfId="2" applyFont="1" applyFill="1" applyBorder="1" applyAlignment="1">
      <alignment horizontal="center" vertical="center" wrapText="1"/>
    </xf>
  </cellXfs>
  <cellStyles count="6">
    <cellStyle name="Normal" xfId="0" builtinId="0"/>
    <cellStyle name="Normal 3" xfId="1"/>
    <cellStyle name="Normal 4" xfId="2"/>
    <cellStyle name="Porcentaje" xfId="5" builtinId="5"/>
    <cellStyle name="Porcentaje 2" xfId="3"/>
    <cellStyle name="Porcentaje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609709" cy="95254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W61"/>
  <sheetViews>
    <sheetView showGridLines="0" tabSelected="1" zoomScale="70" zoomScaleNormal="70" workbookViewId="0">
      <selection activeCell="C21" sqref="C21"/>
    </sheetView>
  </sheetViews>
  <sheetFormatPr baseColWidth="10" defaultColWidth="11.42578125" defaultRowHeight="15" x14ac:dyDescent="0.25"/>
  <cols>
    <col min="1" max="1" width="60" style="6" customWidth="1"/>
    <col min="2" max="2" width="17.28515625" style="6" customWidth="1"/>
    <col min="3" max="3" width="29.28515625" style="6" customWidth="1"/>
    <col min="4" max="4" width="21.85546875" style="6" hidden="1" customWidth="1"/>
    <col min="5" max="5" width="29.5703125" style="6" customWidth="1"/>
    <col min="6" max="6" width="25.7109375" style="6" customWidth="1"/>
    <col min="7" max="7" width="23.5703125" style="6" customWidth="1"/>
    <col min="8" max="8" width="24.7109375" style="6" customWidth="1"/>
    <col min="9" max="9" width="14.7109375" style="42" bestFit="1" customWidth="1"/>
    <col min="10" max="10" width="53.42578125" style="6" customWidth="1"/>
    <col min="11" max="14" width="11.42578125" style="6"/>
    <col min="15" max="15" width="44.85546875" style="6" customWidth="1"/>
    <col min="16" max="16384" width="11.42578125" style="6"/>
  </cols>
  <sheetData>
    <row r="1" spans="1:23" ht="51" customHeight="1" x14ac:dyDescent="0.25">
      <c r="A1" s="75" t="s">
        <v>291</v>
      </c>
      <c r="B1" s="76"/>
      <c r="C1" s="76"/>
      <c r="D1" s="76"/>
      <c r="E1" s="76"/>
      <c r="F1" s="76"/>
      <c r="G1" s="76"/>
      <c r="H1" s="63"/>
    </row>
    <row r="2" spans="1:23" ht="31.5" customHeight="1" x14ac:dyDescent="0.25">
      <c r="A2" s="77" t="s">
        <v>374</v>
      </c>
      <c r="B2" s="78"/>
      <c r="C2" s="78"/>
      <c r="D2" s="78"/>
      <c r="E2" s="78"/>
      <c r="F2" s="78"/>
      <c r="G2" s="78"/>
      <c r="H2" s="64"/>
    </row>
    <row r="3" spans="1:23" ht="11.25" customHeight="1" thickBot="1" x14ac:dyDescent="0.3">
      <c r="A3" s="65"/>
      <c r="B3" s="66"/>
      <c r="C3" s="66"/>
      <c r="D3" s="66"/>
      <c r="E3" s="66"/>
      <c r="F3" s="66"/>
      <c r="G3" s="66"/>
      <c r="H3" s="64"/>
    </row>
    <row r="4" spans="1:23" ht="46.5" customHeight="1" thickBot="1" x14ac:dyDescent="0.3">
      <c r="A4" s="79" t="s">
        <v>292</v>
      </c>
      <c r="B4" s="80"/>
      <c r="C4" s="80"/>
      <c r="D4" s="80"/>
      <c r="E4" s="80"/>
      <c r="F4" s="80"/>
      <c r="G4" s="80"/>
      <c r="H4" s="81"/>
      <c r="I4" s="43"/>
      <c r="J4" s="7"/>
      <c r="K4" s="7"/>
      <c r="L4" s="7"/>
      <c r="M4" s="7"/>
      <c r="N4" s="7"/>
      <c r="O4" s="7"/>
      <c r="P4" s="7"/>
      <c r="Q4" s="7"/>
      <c r="R4" s="7"/>
      <c r="S4" s="7"/>
      <c r="T4" s="7"/>
      <c r="U4" s="7"/>
      <c r="V4" s="7"/>
      <c r="W4" s="7"/>
    </row>
    <row r="5" spans="1:23" ht="53.25" customHeight="1" x14ac:dyDescent="0.25">
      <c r="A5" s="8" t="s">
        <v>293</v>
      </c>
      <c r="B5" s="9" t="s">
        <v>367</v>
      </c>
      <c r="C5" s="9" t="s">
        <v>368</v>
      </c>
      <c r="D5" s="9" t="s">
        <v>294</v>
      </c>
      <c r="E5" s="9" t="s">
        <v>371</v>
      </c>
      <c r="F5" s="9" t="s">
        <v>372</v>
      </c>
      <c r="G5" s="9" t="s">
        <v>369</v>
      </c>
      <c r="H5" s="67" t="s">
        <v>370</v>
      </c>
      <c r="I5" s="43"/>
      <c r="J5" s="7"/>
      <c r="K5" s="7"/>
      <c r="L5" s="7"/>
      <c r="M5" s="10"/>
      <c r="N5" s="11"/>
      <c r="O5" s="7"/>
      <c r="P5" s="7"/>
      <c r="Q5" s="7"/>
      <c r="R5" s="7"/>
      <c r="S5" s="7"/>
      <c r="T5" s="7"/>
      <c r="U5" s="7"/>
      <c r="V5" s="7"/>
      <c r="W5" s="7"/>
    </row>
    <row r="6" spans="1:23" ht="25.5" customHeight="1" x14ac:dyDescent="0.2">
      <c r="A6" s="68" t="s">
        <v>295</v>
      </c>
      <c r="B6" s="12">
        <v>18</v>
      </c>
      <c r="C6" s="61">
        <v>10</v>
      </c>
      <c r="D6" s="69"/>
      <c r="E6" s="70">
        <v>2</v>
      </c>
      <c r="F6" s="61">
        <v>4</v>
      </c>
      <c r="G6" s="61">
        <v>2</v>
      </c>
      <c r="H6" s="72">
        <f>C6/B6</f>
        <v>0.55555555555555558</v>
      </c>
      <c r="I6" s="43"/>
      <c r="J6" s="7"/>
      <c r="K6" s="7"/>
      <c r="L6" s="7"/>
      <c r="M6" s="13"/>
      <c r="N6" s="11"/>
      <c r="O6" s="14"/>
      <c r="P6" s="15"/>
      <c r="Q6" s="7"/>
      <c r="R6" s="7"/>
      <c r="S6" s="7"/>
      <c r="T6" s="7"/>
      <c r="U6" s="7"/>
      <c r="V6" s="7"/>
      <c r="W6" s="7"/>
    </row>
    <row r="7" spans="1:23" ht="20.25" x14ac:dyDescent="0.2">
      <c r="A7" s="68" t="s">
        <v>296</v>
      </c>
      <c r="B7" s="62">
        <v>16</v>
      </c>
      <c r="C7" s="61">
        <v>11</v>
      </c>
      <c r="D7" s="61"/>
      <c r="E7" s="61">
        <v>0</v>
      </c>
      <c r="F7" s="61">
        <v>5</v>
      </c>
      <c r="G7" s="61">
        <v>1</v>
      </c>
      <c r="H7" s="72">
        <f t="shared" ref="H7:H12" si="0">C7/B7</f>
        <v>0.6875</v>
      </c>
      <c r="I7" s="43"/>
      <c r="J7" s="7"/>
      <c r="K7" s="7"/>
      <c r="L7" s="7"/>
      <c r="M7" s="13"/>
      <c r="N7" s="11"/>
      <c r="O7" s="14"/>
      <c r="P7" s="15"/>
      <c r="Q7" s="7"/>
      <c r="R7" s="7"/>
      <c r="S7" s="7"/>
      <c r="T7" s="7"/>
      <c r="U7" s="7"/>
      <c r="V7" s="7"/>
      <c r="W7" s="7"/>
    </row>
    <row r="8" spans="1:23" ht="20.25" x14ac:dyDescent="0.2">
      <c r="A8" s="68" t="s">
        <v>297</v>
      </c>
      <c r="B8" s="62">
        <v>5</v>
      </c>
      <c r="C8" s="61">
        <v>5</v>
      </c>
      <c r="D8" s="61"/>
      <c r="E8" s="61">
        <v>0</v>
      </c>
      <c r="F8" s="61">
        <v>0</v>
      </c>
      <c r="G8" s="61">
        <v>0</v>
      </c>
      <c r="H8" s="72">
        <f t="shared" si="0"/>
        <v>1</v>
      </c>
      <c r="I8" s="43"/>
      <c r="J8" s="7"/>
      <c r="K8" s="7"/>
      <c r="L8" s="7"/>
      <c r="M8" s="13"/>
      <c r="N8" s="11"/>
      <c r="O8" s="14"/>
      <c r="P8" s="15"/>
      <c r="Q8" s="7"/>
      <c r="R8" s="7"/>
      <c r="S8" s="7"/>
      <c r="T8" s="7"/>
      <c r="U8" s="7"/>
      <c r="V8" s="7"/>
      <c r="W8" s="7"/>
    </row>
    <row r="9" spans="1:23" ht="40.5" x14ac:dyDescent="0.2">
      <c r="A9" s="68" t="s">
        <v>298</v>
      </c>
      <c r="B9" s="62">
        <v>2</v>
      </c>
      <c r="C9" s="61">
        <v>2</v>
      </c>
      <c r="D9" s="61"/>
      <c r="E9" s="61">
        <v>0</v>
      </c>
      <c r="F9" s="61">
        <v>0</v>
      </c>
      <c r="G9" s="61">
        <v>0</v>
      </c>
      <c r="H9" s="72">
        <f t="shared" si="0"/>
        <v>1</v>
      </c>
      <c r="I9" s="43"/>
      <c r="J9" s="7"/>
      <c r="K9" s="7"/>
      <c r="L9" s="7"/>
      <c r="M9" s="13"/>
      <c r="N9" s="11"/>
      <c r="O9" s="14"/>
      <c r="P9" s="15"/>
      <c r="Q9" s="7"/>
      <c r="R9" s="7"/>
      <c r="S9" s="7"/>
      <c r="T9" s="7"/>
      <c r="U9" s="7"/>
      <c r="V9" s="7"/>
      <c r="W9" s="7"/>
    </row>
    <row r="10" spans="1:23" ht="20.25" x14ac:dyDescent="0.2">
      <c r="A10" s="68" t="s">
        <v>299</v>
      </c>
      <c r="B10" s="62">
        <v>2</v>
      </c>
      <c r="C10" s="61">
        <v>1</v>
      </c>
      <c r="D10" s="61"/>
      <c r="E10" s="61">
        <v>0</v>
      </c>
      <c r="F10" s="61">
        <v>1</v>
      </c>
      <c r="G10" s="61">
        <v>0</v>
      </c>
      <c r="H10" s="72">
        <f t="shared" si="0"/>
        <v>0.5</v>
      </c>
      <c r="I10" s="43"/>
      <c r="J10" s="7"/>
      <c r="K10" s="7"/>
      <c r="L10" s="7"/>
      <c r="M10" s="13"/>
      <c r="N10" s="11"/>
      <c r="O10" s="14"/>
      <c r="P10" s="15"/>
      <c r="Q10" s="7"/>
      <c r="R10" s="7"/>
      <c r="S10" s="7"/>
      <c r="T10" s="7"/>
      <c r="U10" s="7"/>
      <c r="V10" s="7"/>
      <c r="W10" s="7"/>
    </row>
    <row r="11" spans="1:23" ht="20.25" x14ac:dyDescent="0.2">
      <c r="A11" s="68" t="s">
        <v>300</v>
      </c>
      <c r="B11" s="62">
        <v>2</v>
      </c>
      <c r="C11" s="61">
        <v>2</v>
      </c>
      <c r="D11" s="61"/>
      <c r="E11" s="61">
        <v>0</v>
      </c>
      <c r="F11" s="61">
        <v>1</v>
      </c>
      <c r="G11" s="61">
        <v>0</v>
      </c>
      <c r="H11" s="72">
        <f t="shared" si="0"/>
        <v>1</v>
      </c>
      <c r="I11" s="43"/>
      <c r="J11" s="7"/>
      <c r="K11" s="7"/>
      <c r="L11" s="7"/>
      <c r="M11" s="13"/>
      <c r="N11" s="11"/>
      <c r="O11" s="14"/>
      <c r="P11" s="15"/>
      <c r="Q11" s="7"/>
      <c r="R11" s="7"/>
      <c r="S11" s="7"/>
      <c r="T11" s="7"/>
      <c r="U11" s="7"/>
      <c r="V11" s="7"/>
      <c r="W11" s="7"/>
    </row>
    <row r="12" spans="1:23" ht="20.25" x14ac:dyDescent="0.2">
      <c r="A12" s="68" t="s">
        <v>301</v>
      </c>
      <c r="B12" s="62">
        <v>1</v>
      </c>
      <c r="C12" s="61">
        <v>1</v>
      </c>
      <c r="D12" s="61"/>
      <c r="E12" s="61">
        <v>0</v>
      </c>
      <c r="F12" s="61">
        <v>0</v>
      </c>
      <c r="G12" s="61">
        <v>0</v>
      </c>
      <c r="H12" s="72">
        <f t="shared" si="0"/>
        <v>1</v>
      </c>
      <c r="I12" s="43"/>
      <c r="J12" s="7"/>
      <c r="K12" s="7"/>
      <c r="L12" s="7"/>
      <c r="M12" s="13"/>
      <c r="N12" s="11"/>
      <c r="O12" s="14"/>
      <c r="P12" s="15"/>
      <c r="Q12" s="7"/>
      <c r="R12" s="7"/>
      <c r="S12" s="7"/>
      <c r="T12" s="7"/>
      <c r="U12" s="7"/>
      <c r="V12" s="7"/>
      <c r="W12" s="7"/>
    </row>
    <row r="13" spans="1:23" s="20" customFormat="1" ht="20.25" x14ac:dyDescent="0.2">
      <c r="A13" s="16" t="s">
        <v>302</v>
      </c>
      <c r="B13" s="16">
        <f>SUM(B6:B12)</f>
        <v>46</v>
      </c>
      <c r="C13" s="16">
        <f>SUM(C6:C12)</f>
        <v>32</v>
      </c>
      <c r="D13" s="71"/>
      <c r="E13" s="16"/>
      <c r="F13" s="16">
        <f>SUM(F6:F12)</f>
        <v>11</v>
      </c>
      <c r="G13" s="16">
        <f>SUM(G6:G12)</f>
        <v>3</v>
      </c>
      <c r="H13" s="45">
        <f>SUM(C13/B13)</f>
        <v>0.69565217391304346</v>
      </c>
      <c r="I13" s="44"/>
      <c r="J13" s="17"/>
      <c r="K13" s="17"/>
      <c r="L13" s="17"/>
      <c r="M13" s="17"/>
      <c r="N13" s="17"/>
      <c r="O13" s="18"/>
      <c r="P13" s="19"/>
      <c r="Q13" s="17"/>
      <c r="R13" s="17"/>
      <c r="S13" s="17"/>
      <c r="T13" s="17"/>
      <c r="U13" s="17"/>
      <c r="V13" s="17"/>
      <c r="W13" s="17"/>
    </row>
    <row r="14" spans="1:23" ht="70.5" customHeight="1" x14ac:dyDescent="0.25">
      <c r="A14" s="21"/>
      <c r="B14" s="21"/>
      <c r="C14" s="21"/>
      <c r="D14" s="21"/>
      <c r="E14" s="21"/>
      <c r="F14" s="21"/>
      <c r="G14" s="21"/>
      <c r="H14" s="7"/>
      <c r="I14" s="43"/>
      <c r="J14" s="22"/>
      <c r="K14" s="23"/>
      <c r="L14" s="23"/>
      <c r="M14" s="24"/>
      <c r="N14" s="23"/>
      <c r="O14" s="7"/>
      <c r="P14" s="7"/>
      <c r="Q14" s="7"/>
      <c r="R14" s="7"/>
      <c r="S14" s="7"/>
      <c r="T14" s="7"/>
      <c r="U14" s="7"/>
      <c r="V14" s="7"/>
      <c r="W14" s="7"/>
    </row>
    <row r="15" spans="1:23" x14ac:dyDescent="0.25">
      <c r="A15" s="21"/>
      <c r="B15" s="21"/>
      <c r="C15" s="21"/>
      <c r="D15" s="21"/>
      <c r="E15" s="21"/>
      <c r="F15" s="21"/>
      <c r="G15" s="21"/>
      <c r="H15" s="7"/>
      <c r="I15" s="43"/>
      <c r="J15" s="22"/>
      <c r="K15" s="23"/>
      <c r="L15" s="23"/>
      <c r="M15" s="25"/>
      <c r="N15" s="23"/>
      <c r="O15" s="7"/>
      <c r="P15" s="7"/>
      <c r="Q15" s="7"/>
      <c r="R15" s="7"/>
      <c r="S15" s="7"/>
      <c r="T15" s="7"/>
      <c r="U15" s="7"/>
      <c r="V15" s="7"/>
      <c r="W15" s="7"/>
    </row>
    <row r="16" spans="1:23" x14ac:dyDescent="0.25">
      <c r="H16" s="7"/>
      <c r="I16" s="43"/>
      <c r="J16" s="22"/>
      <c r="K16" s="23"/>
      <c r="L16" s="23"/>
      <c r="M16" s="23"/>
      <c r="N16" s="23"/>
      <c r="O16" s="7"/>
      <c r="P16" s="7"/>
      <c r="Q16" s="7"/>
      <c r="R16" s="7"/>
      <c r="S16" s="7"/>
      <c r="T16" s="7"/>
      <c r="U16" s="7"/>
      <c r="V16" s="7"/>
      <c r="W16" s="7"/>
    </row>
    <row r="17" spans="8:23" x14ac:dyDescent="0.25">
      <c r="H17" s="7"/>
      <c r="I17" s="43"/>
      <c r="J17" s="22"/>
      <c r="K17" s="23"/>
      <c r="L17" s="24"/>
      <c r="M17" s="23"/>
      <c r="N17" s="23"/>
      <c r="O17" s="7"/>
      <c r="P17" s="7"/>
      <c r="Q17" s="7"/>
      <c r="R17" s="7"/>
      <c r="S17" s="7"/>
      <c r="T17" s="7"/>
      <c r="U17" s="7"/>
      <c r="V17" s="7"/>
      <c r="W17" s="7"/>
    </row>
    <row r="18" spans="8:23" x14ac:dyDescent="0.25">
      <c r="H18" s="7"/>
      <c r="I18" s="43"/>
      <c r="J18" s="22"/>
      <c r="K18" s="23"/>
      <c r="L18" s="25"/>
      <c r="M18" s="25"/>
      <c r="N18" s="23"/>
      <c r="O18" s="7"/>
      <c r="P18" s="7"/>
      <c r="Q18" s="7"/>
      <c r="R18" s="7"/>
      <c r="S18" s="7"/>
      <c r="T18" s="7"/>
      <c r="U18" s="7"/>
      <c r="V18" s="7"/>
      <c r="W18" s="7"/>
    </row>
    <row r="19" spans="8:23" x14ac:dyDescent="0.25">
      <c r="H19" s="7" t="s">
        <v>373</v>
      </c>
      <c r="I19" s="43"/>
      <c r="J19" s="7"/>
      <c r="K19" s="7"/>
      <c r="L19" s="7"/>
      <c r="M19" s="7"/>
      <c r="N19" s="7"/>
      <c r="O19" s="7"/>
      <c r="P19" s="7"/>
      <c r="Q19" s="7"/>
      <c r="R19" s="7"/>
      <c r="S19" s="7"/>
      <c r="T19" s="7"/>
      <c r="U19" s="7"/>
      <c r="V19" s="7"/>
      <c r="W19" s="7"/>
    </row>
    <row r="36" spans="3:6" ht="14.25" customHeight="1" x14ac:dyDescent="0.25"/>
    <row r="37" spans="3:6" ht="14.25" customHeight="1" x14ac:dyDescent="0.25"/>
    <row r="38" spans="3:6" ht="14.25" customHeight="1" x14ac:dyDescent="0.25"/>
    <row r="39" spans="3:6" ht="14.25" customHeight="1" x14ac:dyDescent="0.25"/>
    <row r="40" spans="3:6" ht="14.25" customHeight="1" x14ac:dyDescent="0.25"/>
    <row r="48" spans="3:6" x14ac:dyDescent="0.25">
      <c r="C48" s="26"/>
      <c r="D48" s="26"/>
      <c r="E48" s="26"/>
      <c r="F48" s="26"/>
    </row>
    <row r="49" spans="3:6" x14ac:dyDescent="0.25">
      <c r="C49" s="26"/>
      <c r="D49" s="26"/>
      <c r="E49" s="26"/>
      <c r="F49" s="26"/>
    </row>
    <row r="50" spans="3:6" x14ac:dyDescent="0.25">
      <c r="C50" s="26"/>
      <c r="D50" s="26"/>
      <c r="E50" s="26"/>
      <c r="F50" s="26"/>
    </row>
    <row r="52" spans="3:6" x14ac:dyDescent="0.25">
      <c r="C52" s="26"/>
      <c r="D52" s="26"/>
      <c r="E52" s="26"/>
      <c r="F52" s="26"/>
    </row>
    <row r="53" spans="3:6" x14ac:dyDescent="0.25">
      <c r="C53" s="26"/>
      <c r="D53" s="26"/>
      <c r="E53" s="26"/>
      <c r="F53" s="26"/>
    </row>
    <row r="59" spans="3:6" ht="20.25" x14ac:dyDescent="0.25">
      <c r="C59" s="27" t="s">
        <v>303</v>
      </c>
      <c r="D59" s="27" t="s">
        <v>304</v>
      </c>
      <c r="E59" s="27"/>
      <c r="F59" s="27"/>
    </row>
    <row r="60" spans="3:6" ht="26.25" x14ac:dyDescent="0.25">
      <c r="C60" s="28">
        <f>C13</f>
        <v>32</v>
      </c>
      <c r="D60" s="28">
        <f>G13</f>
        <v>3</v>
      </c>
      <c r="E60" s="29"/>
      <c r="F60" s="29"/>
    </row>
    <row r="61" spans="3:6" ht="26.25" x14ac:dyDescent="0.25">
      <c r="C61" s="30">
        <f>C60/SUM($C$60:$D$60)</f>
        <v>0.91428571428571426</v>
      </c>
      <c r="D61" s="30">
        <f>D60/SUM($C$60:$D$60)</f>
        <v>8.5714285714285715E-2</v>
      </c>
      <c r="E61" s="31"/>
      <c r="F61" s="31"/>
    </row>
  </sheetData>
  <mergeCells count="3">
    <mergeCell ref="A1:G1"/>
    <mergeCell ref="A2:G2"/>
    <mergeCell ref="A4:H4"/>
  </mergeCells>
  <pageMargins left="0.23622047244094491" right="0.23622047244094491" top="0.74803149606299213" bottom="0.74803149606299213" header="0.31496062992125984" footer="0.31496062992125984"/>
  <pageSetup paperSize="14" scale="70" orientation="landscape"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51058"/>
  <sheetViews>
    <sheetView topLeftCell="F4" zoomScaleNormal="100" workbookViewId="0">
      <selection activeCell="G12" sqref="G12"/>
    </sheetView>
  </sheetViews>
  <sheetFormatPr baseColWidth="10" defaultColWidth="9.140625" defaultRowHeight="15" x14ac:dyDescent="0.25"/>
  <cols>
    <col min="1" max="1" width="9.140625" style="1"/>
    <col min="2" max="2" width="16" style="1" customWidth="1"/>
    <col min="3" max="3" width="21" style="53" customWidth="1"/>
    <col min="4" max="4" width="39" style="1" customWidth="1"/>
    <col min="5" max="5" width="31.5703125" style="1" customWidth="1"/>
    <col min="6" max="6" width="22" style="1" customWidth="1"/>
    <col min="7" max="7" width="30.5703125" style="1" customWidth="1"/>
    <col min="8" max="8" width="31.140625" style="1" customWidth="1"/>
    <col min="9" max="9" width="21.85546875" style="53" customWidth="1"/>
    <col min="10" max="10" width="20.5703125" style="1" customWidth="1"/>
    <col min="11" max="11" width="25.28515625" style="1" customWidth="1"/>
    <col min="12" max="12" width="23.7109375" style="1" hidden="1" customWidth="1"/>
    <col min="13" max="13" width="24.140625" style="47" customWidth="1"/>
    <col min="14" max="14" width="25.85546875" style="56" customWidth="1"/>
    <col min="15" max="16384" width="9.140625" style="1"/>
  </cols>
  <sheetData>
    <row r="1" spans="1:14" x14ac:dyDescent="0.25">
      <c r="B1" s="2" t="s">
        <v>0</v>
      </c>
      <c r="C1" s="73" t="s">
        <v>1</v>
      </c>
      <c r="D1" s="74"/>
      <c r="E1" s="74"/>
      <c r="F1" s="74"/>
    </row>
    <row r="2" spans="1:14" x14ac:dyDescent="0.25">
      <c r="B2" s="2" t="s">
        <v>2</v>
      </c>
      <c r="C2" s="73" t="s">
        <v>3</v>
      </c>
      <c r="D2" s="74"/>
      <c r="E2" s="74"/>
      <c r="F2" s="74"/>
    </row>
    <row r="3" spans="1:14" x14ac:dyDescent="0.25">
      <c r="B3" s="2" t="s">
        <v>4</v>
      </c>
    </row>
    <row r="4" spans="1:14" x14ac:dyDescent="0.25">
      <c r="B4" s="2" t="s">
        <v>5</v>
      </c>
    </row>
    <row r="5" spans="1:14" x14ac:dyDescent="0.25">
      <c r="B5" s="2" t="s">
        <v>6</v>
      </c>
    </row>
    <row r="6" spans="1:14" x14ac:dyDescent="0.25">
      <c r="B6" s="2" t="s">
        <v>7</v>
      </c>
      <c r="C6" s="41" t="s">
        <v>8</v>
      </c>
    </row>
    <row r="8" spans="1:14" x14ac:dyDescent="0.25">
      <c r="A8" s="2" t="s">
        <v>9</v>
      </c>
      <c r="B8" s="73" t="s">
        <v>10</v>
      </c>
      <c r="C8" s="74"/>
      <c r="D8" s="74"/>
      <c r="E8" s="74"/>
      <c r="F8" s="74"/>
      <c r="G8" s="74"/>
      <c r="H8" s="74"/>
      <c r="I8" s="74"/>
      <c r="J8" s="74"/>
      <c r="K8" s="74"/>
      <c r="L8" s="74"/>
      <c r="M8" s="74"/>
      <c r="N8" s="74"/>
    </row>
    <row r="9" spans="1:14" x14ac:dyDescent="0.25">
      <c r="C9" s="41">
        <v>8</v>
      </c>
      <c r="D9" s="2">
        <v>12</v>
      </c>
      <c r="E9" s="2">
        <v>16</v>
      </c>
      <c r="F9" s="2">
        <v>20</v>
      </c>
      <c r="G9" s="2">
        <v>24</v>
      </c>
      <c r="H9" s="2">
        <v>28</v>
      </c>
      <c r="I9" s="41">
        <v>31</v>
      </c>
      <c r="J9" s="2">
        <v>32</v>
      </c>
      <c r="K9" s="2">
        <v>36</v>
      </c>
      <c r="L9" s="2">
        <v>40</v>
      </c>
      <c r="M9" s="46">
        <v>44</v>
      </c>
      <c r="N9" s="57">
        <v>48</v>
      </c>
    </row>
    <row r="10" spans="1:14" s="56" customFormat="1" ht="45.75" thickBot="1" x14ac:dyDescent="0.3">
      <c r="B10" s="56" t="s">
        <v>360</v>
      </c>
      <c r="C10" s="57" t="s">
        <v>11</v>
      </c>
      <c r="D10" s="57" t="s">
        <v>12</v>
      </c>
      <c r="E10" s="57" t="s">
        <v>13</v>
      </c>
      <c r="F10" s="57" t="s">
        <v>14</v>
      </c>
      <c r="G10" s="57" t="s">
        <v>15</v>
      </c>
      <c r="H10" s="57" t="s">
        <v>16</v>
      </c>
      <c r="I10" s="57" t="s">
        <v>17</v>
      </c>
      <c r="J10" s="57" t="s">
        <v>18</v>
      </c>
      <c r="K10" s="57" t="s">
        <v>19</v>
      </c>
      <c r="L10" s="57" t="s">
        <v>20</v>
      </c>
      <c r="M10" s="51" t="s">
        <v>21</v>
      </c>
      <c r="N10" s="57" t="s">
        <v>22</v>
      </c>
    </row>
    <row r="11" spans="1:14" ht="150.75" thickBot="1" x14ac:dyDescent="0.3">
      <c r="A11" s="2">
        <v>1</v>
      </c>
      <c r="B11" s="32" t="s">
        <v>305</v>
      </c>
      <c r="C11" s="54" t="s">
        <v>24</v>
      </c>
      <c r="D11" s="3" t="s">
        <v>25</v>
      </c>
      <c r="E11" s="3" t="s">
        <v>26</v>
      </c>
      <c r="F11" s="3" t="s">
        <v>27</v>
      </c>
      <c r="G11" s="3" t="s">
        <v>28</v>
      </c>
      <c r="H11" s="3" t="s">
        <v>29</v>
      </c>
      <c r="I11" s="58">
        <v>1</v>
      </c>
      <c r="J11" s="4">
        <v>42401</v>
      </c>
      <c r="K11" s="4">
        <v>42551</v>
      </c>
      <c r="L11" s="3">
        <v>21.428571428571427</v>
      </c>
      <c r="M11" s="48">
        <v>1</v>
      </c>
      <c r="N11" s="3" t="s">
        <v>30</v>
      </c>
    </row>
    <row r="12" spans="1:14" ht="270.75" thickBot="1" x14ac:dyDescent="0.3">
      <c r="A12" s="2">
        <v>2</v>
      </c>
      <c r="B12" s="33" t="s">
        <v>306</v>
      </c>
      <c r="C12" s="54" t="s">
        <v>24</v>
      </c>
      <c r="D12" s="3" t="s">
        <v>31</v>
      </c>
      <c r="E12" s="3" t="s">
        <v>26</v>
      </c>
      <c r="F12" s="3" t="s">
        <v>32</v>
      </c>
      <c r="G12" s="3" t="s">
        <v>33</v>
      </c>
      <c r="H12" s="3" t="s">
        <v>34</v>
      </c>
      <c r="I12" s="58">
        <v>1</v>
      </c>
      <c r="J12" s="4">
        <v>42401</v>
      </c>
      <c r="K12" s="4">
        <v>42673</v>
      </c>
      <c r="L12" s="3">
        <v>38.857142857142854</v>
      </c>
      <c r="M12" s="48">
        <v>1</v>
      </c>
      <c r="N12" s="3" t="s">
        <v>35</v>
      </c>
    </row>
    <row r="13" spans="1:14" ht="135.75" thickBot="1" x14ac:dyDescent="0.3">
      <c r="A13" s="2">
        <v>3</v>
      </c>
      <c r="B13" s="32" t="s">
        <v>307</v>
      </c>
      <c r="C13" s="54" t="s">
        <v>36</v>
      </c>
      <c r="D13" s="3" t="s">
        <v>37</v>
      </c>
      <c r="E13" s="3" t="s">
        <v>38</v>
      </c>
      <c r="F13" s="3" t="s">
        <v>39</v>
      </c>
      <c r="G13" s="3" t="s">
        <v>40</v>
      </c>
      <c r="H13" s="3" t="s">
        <v>41</v>
      </c>
      <c r="I13" s="58">
        <v>1</v>
      </c>
      <c r="J13" s="4">
        <v>42401</v>
      </c>
      <c r="K13" s="4">
        <v>42551</v>
      </c>
      <c r="L13" s="3">
        <v>21.428571428571427</v>
      </c>
      <c r="M13" s="48">
        <v>1</v>
      </c>
      <c r="N13" s="3" t="s">
        <v>30</v>
      </c>
    </row>
    <row r="14" spans="1:14" ht="150.75" thickBot="1" x14ac:dyDescent="0.3">
      <c r="A14" s="2">
        <v>4</v>
      </c>
      <c r="B14" s="32" t="s">
        <v>308</v>
      </c>
      <c r="C14" s="54" t="s">
        <v>36</v>
      </c>
      <c r="D14" s="3" t="s">
        <v>42</v>
      </c>
      <c r="E14" s="3" t="s">
        <v>43</v>
      </c>
      <c r="F14" s="3" t="s">
        <v>44</v>
      </c>
      <c r="G14" s="3" t="s">
        <v>45</v>
      </c>
      <c r="H14" s="3" t="s">
        <v>46</v>
      </c>
      <c r="I14" s="58">
        <v>1</v>
      </c>
      <c r="J14" s="4">
        <v>42401</v>
      </c>
      <c r="K14" s="4">
        <v>42673</v>
      </c>
      <c r="L14" s="3">
        <v>38.857142857142854</v>
      </c>
      <c r="M14" s="49">
        <v>1</v>
      </c>
      <c r="N14" s="3" t="s">
        <v>47</v>
      </c>
    </row>
    <row r="15" spans="1:14" ht="180.75" thickBot="1" x14ac:dyDescent="0.3">
      <c r="A15" s="2">
        <v>5</v>
      </c>
      <c r="B15" s="32" t="s">
        <v>309</v>
      </c>
      <c r="C15" s="54" t="s">
        <v>48</v>
      </c>
      <c r="D15" s="3" t="s">
        <v>49</v>
      </c>
      <c r="E15" s="3" t="s">
        <v>50</v>
      </c>
      <c r="F15" s="3" t="s">
        <v>51</v>
      </c>
      <c r="G15" s="3" t="s">
        <v>52</v>
      </c>
      <c r="H15" s="3" t="s">
        <v>53</v>
      </c>
      <c r="I15" s="58">
        <v>3</v>
      </c>
      <c r="J15" s="4">
        <v>42401</v>
      </c>
      <c r="K15" s="4">
        <v>42551</v>
      </c>
      <c r="L15" s="3">
        <v>21.428571428571427</v>
      </c>
      <c r="M15" s="49">
        <v>1</v>
      </c>
      <c r="N15" s="3" t="s">
        <v>47</v>
      </c>
    </row>
    <row r="16" spans="1:14" ht="375.75" thickBot="1" x14ac:dyDescent="0.3">
      <c r="A16" s="2">
        <v>6</v>
      </c>
      <c r="B16" s="32" t="s">
        <v>310</v>
      </c>
      <c r="C16" s="54" t="s">
        <v>48</v>
      </c>
      <c r="D16" s="3" t="s">
        <v>49</v>
      </c>
      <c r="E16" s="3" t="s">
        <v>50</v>
      </c>
      <c r="F16" s="3" t="s">
        <v>54</v>
      </c>
      <c r="G16" s="3" t="s">
        <v>55</v>
      </c>
      <c r="H16" s="3" t="s">
        <v>56</v>
      </c>
      <c r="I16" s="58">
        <v>1</v>
      </c>
      <c r="J16" s="4">
        <v>42401</v>
      </c>
      <c r="K16" s="4">
        <v>42673</v>
      </c>
      <c r="L16" s="3">
        <v>38.857142857142854</v>
      </c>
      <c r="M16" s="49">
        <v>1</v>
      </c>
      <c r="N16" s="3" t="s">
        <v>47</v>
      </c>
    </row>
    <row r="17" spans="1:14" ht="210.75" thickBot="1" x14ac:dyDescent="0.3">
      <c r="A17" s="2">
        <v>7</v>
      </c>
      <c r="B17" s="34" t="s">
        <v>311</v>
      </c>
      <c r="C17" s="54" t="s">
        <v>57</v>
      </c>
      <c r="D17" s="3" t="s">
        <v>58</v>
      </c>
      <c r="E17" s="3" t="s">
        <v>59</v>
      </c>
      <c r="F17" s="3" t="s">
        <v>60</v>
      </c>
      <c r="G17" s="3" t="s">
        <v>61</v>
      </c>
      <c r="H17" s="3" t="s">
        <v>62</v>
      </c>
      <c r="I17" s="58">
        <v>1</v>
      </c>
      <c r="J17" s="4">
        <v>42461</v>
      </c>
      <c r="K17" s="4">
        <v>42704</v>
      </c>
      <c r="L17" s="3">
        <v>34.714285714285715</v>
      </c>
      <c r="M17" s="48">
        <v>0.75</v>
      </c>
      <c r="N17" s="3" t="s">
        <v>63</v>
      </c>
    </row>
    <row r="18" spans="1:14" ht="195.75" thickBot="1" x14ac:dyDescent="0.3">
      <c r="A18" s="2">
        <v>8</v>
      </c>
      <c r="B18" s="33" t="s">
        <v>312</v>
      </c>
      <c r="C18" s="54" t="s">
        <v>64</v>
      </c>
      <c r="D18" s="3" t="s">
        <v>65</v>
      </c>
      <c r="E18" s="3" t="s">
        <v>66</v>
      </c>
      <c r="F18" s="3" t="s">
        <v>67</v>
      </c>
      <c r="G18" s="3" t="s">
        <v>68</v>
      </c>
      <c r="H18" s="3" t="s">
        <v>69</v>
      </c>
      <c r="I18" s="58">
        <v>1</v>
      </c>
      <c r="J18" s="4">
        <v>42391</v>
      </c>
      <c r="K18" s="4">
        <v>42490</v>
      </c>
      <c r="L18" s="3">
        <v>14.142857142857142</v>
      </c>
      <c r="M18" s="48">
        <v>1</v>
      </c>
      <c r="N18" s="3" t="s">
        <v>70</v>
      </c>
    </row>
    <row r="19" spans="1:14" ht="180.75" thickBot="1" x14ac:dyDescent="0.3">
      <c r="A19" s="2">
        <v>9</v>
      </c>
      <c r="B19" s="32" t="s">
        <v>313</v>
      </c>
      <c r="C19" s="54" t="s">
        <v>71</v>
      </c>
      <c r="D19" s="3" t="s">
        <v>72</v>
      </c>
      <c r="E19" s="3" t="s">
        <v>73</v>
      </c>
      <c r="F19" s="3" t="s">
        <v>74</v>
      </c>
      <c r="G19" s="3" t="s">
        <v>75</v>
      </c>
      <c r="H19" s="3" t="s">
        <v>69</v>
      </c>
      <c r="I19" s="58">
        <v>1</v>
      </c>
      <c r="J19" s="4">
        <v>42391</v>
      </c>
      <c r="K19" s="4">
        <v>42490</v>
      </c>
      <c r="L19" s="3">
        <v>14.142857142857142</v>
      </c>
      <c r="M19" s="48">
        <v>1</v>
      </c>
      <c r="N19" s="3" t="s">
        <v>70</v>
      </c>
    </row>
    <row r="20" spans="1:14" ht="225.75" thickBot="1" x14ac:dyDescent="0.3">
      <c r="A20" s="2">
        <v>10</v>
      </c>
      <c r="B20" s="32" t="s">
        <v>314</v>
      </c>
      <c r="C20" s="54" t="s">
        <v>71</v>
      </c>
      <c r="D20" s="3" t="s">
        <v>76</v>
      </c>
      <c r="E20" s="3" t="s">
        <v>77</v>
      </c>
      <c r="F20" s="3" t="s">
        <v>78</v>
      </c>
      <c r="G20" s="3" t="s">
        <v>79</v>
      </c>
      <c r="H20" s="3" t="s">
        <v>80</v>
      </c>
      <c r="I20" s="58">
        <v>1</v>
      </c>
      <c r="J20" s="4">
        <v>42394</v>
      </c>
      <c r="K20" s="4">
        <v>42551</v>
      </c>
      <c r="L20" s="3">
        <v>22.428571428571427</v>
      </c>
      <c r="M20" s="49">
        <v>1</v>
      </c>
      <c r="N20" s="3" t="s">
        <v>81</v>
      </c>
    </row>
    <row r="21" spans="1:14" ht="180.75" thickBot="1" x14ac:dyDescent="0.3">
      <c r="A21" s="2">
        <v>11</v>
      </c>
      <c r="B21" s="32" t="s">
        <v>315</v>
      </c>
      <c r="C21" s="54" t="s">
        <v>82</v>
      </c>
      <c r="D21" s="3" t="s">
        <v>83</v>
      </c>
      <c r="E21" s="3" t="s">
        <v>84</v>
      </c>
      <c r="F21" s="3" t="s">
        <v>85</v>
      </c>
      <c r="G21" s="3" t="s">
        <v>86</v>
      </c>
      <c r="H21" s="3" t="s">
        <v>87</v>
      </c>
      <c r="I21" s="58">
        <v>1</v>
      </c>
      <c r="J21" s="4">
        <v>42430</v>
      </c>
      <c r="K21" s="4">
        <v>42612</v>
      </c>
      <c r="L21" s="3">
        <v>26</v>
      </c>
      <c r="M21" s="49">
        <v>1</v>
      </c>
      <c r="N21" s="59" t="s">
        <v>63</v>
      </c>
    </row>
    <row r="22" spans="1:14" ht="135.75" thickBot="1" x14ac:dyDescent="0.3">
      <c r="A22" s="2">
        <v>12</v>
      </c>
      <c r="B22" s="35" t="s">
        <v>316</v>
      </c>
      <c r="C22" s="54" t="s">
        <v>88</v>
      </c>
      <c r="D22" s="3" t="s">
        <v>89</v>
      </c>
      <c r="E22" s="3" t="s">
        <v>90</v>
      </c>
      <c r="F22" s="3" t="s">
        <v>91</v>
      </c>
      <c r="G22" s="3" t="s">
        <v>92</v>
      </c>
      <c r="H22" s="3" t="s">
        <v>87</v>
      </c>
      <c r="I22" s="58">
        <v>1</v>
      </c>
      <c r="J22" s="4">
        <v>42430</v>
      </c>
      <c r="K22" s="4">
        <v>42612</v>
      </c>
      <c r="L22" s="3">
        <v>26</v>
      </c>
      <c r="M22" s="48">
        <v>0.5</v>
      </c>
      <c r="N22" s="3" t="s">
        <v>63</v>
      </c>
    </row>
    <row r="23" spans="1:14" ht="150.75" thickBot="1" x14ac:dyDescent="0.3">
      <c r="A23" s="2">
        <v>13</v>
      </c>
      <c r="B23" s="32" t="s">
        <v>317</v>
      </c>
      <c r="C23" s="54" t="s">
        <v>93</v>
      </c>
      <c r="D23" s="3" t="s">
        <v>94</v>
      </c>
      <c r="E23" s="3" t="s">
        <v>95</v>
      </c>
      <c r="F23" s="3" t="s">
        <v>96</v>
      </c>
      <c r="G23" s="3" t="s">
        <v>97</v>
      </c>
      <c r="H23" s="3" t="s">
        <v>98</v>
      </c>
      <c r="I23" s="58">
        <v>1</v>
      </c>
      <c r="J23" s="4">
        <v>42401</v>
      </c>
      <c r="K23" s="4">
        <v>42428</v>
      </c>
      <c r="L23" s="3">
        <v>3.8571428571428572</v>
      </c>
      <c r="M23" s="48">
        <v>1</v>
      </c>
      <c r="N23" s="3" t="s">
        <v>63</v>
      </c>
    </row>
    <row r="24" spans="1:14" ht="135.75" thickBot="1" x14ac:dyDescent="0.3">
      <c r="A24" s="2">
        <v>14</v>
      </c>
      <c r="B24" s="33" t="s">
        <v>318</v>
      </c>
      <c r="C24" s="54" t="s">
        <v>99</v>
      </c>
      <c r="D24" s="3" t="s">
        <v>100</v>
      </c>
      <c r="E24" s="3" t="s">
        <v>101</v>
      </c>
      <c r="F24" s="3" t="s">
        <v>102</v>
      </c>
      <c r="G24" s="3" t="s">
        <v>103</v>
      </c>
      <c r="H24" s="3" t="s">
        <v>104</v>
      </c>
      <c r="I24" s="58">
        <v>1</v>
      </c>
      <c r="J24" s="4">
        <v>42430</v>
      </c>
      <c r="K24" s="4">
        <v>42612</v>
      </c>
      <c r="L24" s="3">
        <v>26</v>
      </c>
      <c r="M24" s="48">
        <v>1</v>
      </c>
      <c r="N24" s="3" t="s">
        <v>81</v>
      </c>
    </row>
    <row r="25" spans="1:14" ht="165.75" thickBot="1" x14ac:dyDescent="0.3">
      <c r="A25" s="2">
        <v>15</v>
      </c>
      <c r="B25" s="35" t="s">
        <v>319</v>
      </c>
      <c r="C25" s="54" t="s">
        <v>105</v>
      </c>
      <c r="D25" s="3" t="s">
        <v>106</v>
      </c>
      <c r="E25" s="3" t="s">
        <v>107</v>
      </c>
      <c r="F25" s="3" t="s">
        <v>108</v>
      </c>
      <c r="G25" s="3" t="s">
        <v>109</v>
      </c>
      <c r="H25" s="3" t="s">
        <v>110</v>
      </c>
      <c r="I25" s="58">
        <v>1</v>
      </c>
      <c r="J25" s="4">
        <v>42430</v>
      </c>
      <c r="K25" s="4">
        <v>42704</v>
      </c>
      <c r="L25" s="3">
        <v>39.142857142857146</v>
      </c>
      <c r="M25" s="48">
        <v>0</v>
      </c>
      <c r="N25" s="3" t="s">
        <v>111</v>
      </c>
    </row>
    <row r="26" spans="1:14" ht="135.75" thickBot="1" x14ac:dyDescent="0.3">
      <c r="A26" s="2">
        <v>16</v>
      </c>
      <c r="B26" s="32" t="s">
        <v>320</v>
      </c>
      <c r="C26" s="54" t="s">
        <v>105</v>
      </c>
      <c r="D26" s="3" t="s">
        <v>112</v>
      </c>
      <c r="E26" s="3" t="s">
        <v>107</v>
      </c>
      <c r="F26" s="3" t="s">
        <v>113</v>
      </c>
      <c r="G26" s="3" t="s">
        <v>114</v>
      </c>
      <c r="H26" s="3" t="s">
        <v>115</v>
      </c>
      <c r="I26" s="58">
        <v>4</v>
      </c>
      <c r="J26" s="4">
        <v>42394</v>
      </c>
      <c r="K26" s="4">
        <v>42551</v>
      </c>
      <c r="L26" s="3">
        <v>22.428571428571427</v>
      </c>
      <c r="M26" s="48">
        <v>0</v>
      </c>
      <c r="N26" s="3" t="s">
        <v>81</v>
      </c>
    </row>
    <row r="27" spans="1:14" ht="165.75" thickBot="1" x14ac:dyDescent="0.3">
      <c r="A27" s="2">
        <v>17</v>
      </c>
      <c r="B27" s="35" t="s">
        <v>321</v>
      </c>
      <c r="C27" s="54" t="s">
        <v>116</v>
      </c>
      <c r="D27" s="3" t="s">
        <v>117</v>
      </c>
      <c r="E27" s="3" t="s">
        <v>118</v>
      </c>
      <c r="F27" s="3" t="s">
        <v>119</v>
      </c>
      <c r="G27" s="3" t="s">
        <v>120</v>
      </c>
      <c r="H27" s="3" t="s">
        <v>121</v>
      </c>
      <c r="I27" s="58">
        <v>1</v>
      </c>
      <c r="J27" s="4">
        <v>42430</v>
      </c>
      <c r="K27" s="4">
        <v>42612</v>
      </c>
      <c r="L27" s="3">
        <v>26</v>
      </c>
      <c r="M27" s="48">
        <v>1</v>
      </c>
      <c r="N27" s="3" t="s">
        <v>111</v>
      </c>
    </row>
    <row r="28" spans="1:14" ht="180.75" thickBot="1" x14ac:dyDescent="0.3">
      <c r="A28" s="2">
        <v>18</v>
      </c>
      <c r="B28" s="32" t="s">
        <v>322</v>
      </c>
      <c r="C28" s="54" t="s">
        <v>122</v>
      </c>
      <c r="D28" s="3" t="s">
        <v>123</v>
      </c>
      <c r="E28" s="3" t="s">
        <v>124</v>
      </c>
      <c r="F28" s="3" t="s">
        <v>125</v>
      </c>
      <c r="G28" s="3" t="s">
        <v>126</v>
      </c>
      <c r="H28" s="3" t="s">
        <v>127</v>
      </c>
      <c r="I28" s="58">
        <v>1</v>
      </c>
      <c r="J28" s="4">
        <v>42430</v>
      </c>
      <c r="K28" s="4">
        <v>42704</v>
      </c>
      <c r="L28" s="3">
        <v>39.142857142857146</v>
      </c>
      <c r="M28" s="48">
        <v>0</v>
      </c>
      <c r="N28" s="3" t="s">
        <v>111</v>
      </c>
    </row>
    <row r="29" spans="1:14" ht="195.75" thickBot="1" x14ac:dyDescent="0.3">
      <c r="A29" s="2">
        <v>19</v>
      </c>
      <c r="B29" s="32" t="s">
        <v>323</v>
      </c>
      <c r="C29" s="54" t="s">
        <v>128</v>
      </c>
      <c r="D29" s="3" t="s">
        <v>129</v>
      </c>
      <c r="E29" s="3" t="s">
        <v>130</v>
      </c>
      <c r="F29" s="3" t="s">
        <v>125</v>
      </c>
      <c r="G29" s="3" t="s">
        <v>131</v>
      </c>
      <c r="H29" s="3" t="s">
        <v>127</v>
      </c>
      <c r="I29" s="58">
        <v>1</v>
      </c>
      <c r="J29" s="4">
        <v>42430</v>
      </c>
      <c r="K29" s="4">
        <v>42704</v>
      </c>
      <c r="L29" s="3">
        <v>39.142857142857146</v>
      </c>
      <c r="M29" s="48">
        <v>0</v>
      </c>
      <c r="N29" s="3" t="s">
        <v>111</v>
      </c>
    </row>
    <row r="30" spans="1:14" ht="120.75" thickBot="1" x14ac:dyDescent="0.3">
      <c r="A30" s="2">
        <v>20</v>
      </c>
      <c r="B30" s="35" t="s">
        <v>324</v>
      </c>
      <c r="C30" s="54" t="s">
        <v>132</v>
      </c>
      <c r="D30" s="3" t="s">
        <v>133</v>
      </c>
      <c r="E30" s="3" t="s">
        <v>134</v>
      </c>
      <c r="F30" s="3" t="s">
        <v>135</v>
      </c>
      <c r="G30" s="3" t="s">
        <v>120</v>
      </c>
      <c r="H30" s="3" t="s">
        <v>121</v>
      </c>
      <c r="I30" s="58">
        <v>1</v>
      </c>
      <c r="J30" s="4">
        <v>42430</v>
      </c>
      <c r="K30" s="4">
        <v>42704</v>
      </c>
      <c r="L30" s="3">
        <v>39.142857142857146</v>
      </c>
      <c r="M30" s="48">
        <v>1</v>
      </c>
      <c r="N30" s="3" t="s">
        <v>111</v>
      </c>
    </row>
    <row r="31" spans="1:14" ht="180.75" thickBot="1" x14ac:dyDescent="0.3">
      <c r="A31" s="2">
        <v>21</v>
      </c>
      <c r="B31" s="33" t="s">
        <v>325</v>
      </c>
      <c r="C31" s="54" t="s">
        <v>136</v>
      </c>
      <c r="D31" s="3" t="s">
        <v>137</v>
      </c>
      <c r="E31" s="3" t="s">
        <v>138</v>
      </c>
      <c r="F31" s="3" t="s">
        <v>139</v>
      </c>
      <c r="G31" s="3" t="s">
        <v>140</v>
      </c>
      <c r="H31" s="3" t="s">
        <v>141</v>
      </c>
      <c r="I31" s="58">
        <v>1</v>
      </c>
      <c r="J31" s="4">
        <v>42430</v>
      </c>
      <c r="K31" s="4">
        <v>42704</v>
      </c>
      <c r="L31" s="3">
        <v>39.142857142857146</v>
      </c>
      <c r="M31" s="48">
        <v>1</v>
      </c>
      <c r="N31" s="3" t="s">
        <v>111</v>
      </c>
    </row>
    <row r="32" spans="1:14" ht="165.75" thickBot="1" x14ac:dyDescent="0.3">
      <c r="A32" s="2">
        <v>22</v>
      </c>
      <c r="B32" s="32" t="s">
        <v>326</v>
      </c>
      <c r="C32" s="54" t="s">
        <v>142</v>
      </c>
      <c r="D32" s="3" t="s">
        <v>143</v>
      </c>
      <c r="E32" s="3" t="s">
        <v>144</v>
      </c>
      <c r="F32" s="3" t="s">
        <v>145</v>
      </c>
      <c r="G32" s="3" t="s">
        <v>146</v>
      </c>
      <c r="H32" s="3" t="s">
        <v>121</v>
      </c>
      <c r="I32" s="58">
        <v>1</v>
      </c>
      <c r="J32" s="4">
        <v>42430</v>
      </c>
      <c r="K32" s="4">
        <v>42704</v>
      </c>
      <c r="L32" s="3">
        <v>39.142857142857146</v>
      </c>
      <c r="M32" s="48">
        <v>0</v>
      </c>
      <c r="N32" s="3" t="s">
        <v>111</v>
      </c>
    </row>
    <row r="33" spans="1:14" ht="165.75" thickBot="1" x14ac:dyDescent="0.3">
      <c r="A33" s="2">
        <v>23</v>
      </c>
      <c r="B33" s="32" t="s">
        <v>327</v>
      </c>
      <c r="C33" s="54" t="s">
        <v>147</v>
      </c>
      <c r="D33" s="3" t="s">
        <v>148</v>
      </c>
      <c r="E33" s="3" t="s">
        <v>149</v>
      </c>
      <c r="F33" s="3" t="s">
        <v>150</v>
      </c>
      <c r="G33" s="3" t="s">
        <v>151</v>
      </c>
      <c r="H33" s="3" t="s">
        <v>121</v>
      </c>
      <c r="I33" s="58">
        <v>1</v>
      </c>
      <c r="J33" s="4">
        <v>42430</v>
      </c>
      <c r="K33" s="4">
        <v>42704</v>
      </c>
      <c r="L33" s="3">
        <v>39.142857142857146</v>
      </c>
      <c r="M33" s="48">
        <v>0</v>
      </c>
      <c r="N33" s="3" t="s">
        <v>111</v>
      </c>
    </row>
    <row r="34" spans="1:14" ht="90.75" thickBot="1" x14ac:dyDescent="0.3">
      <c r="A34" s="2">
        <v>24</v>
      </c>
      <c r="B34" s="32" t="s">
        <v>328</v>
      </c>
      <c r="C34" s="54" t="s">
        <v>152</v>
      </c>
      <c r="D34" s="3" t="s">
        <v>153</v>
      </c>
      <c r="E34" s="3" t="s">
        <v>154</v>
      </c>
      <c r="F34" s="3" t="s">
        <v>155</v>
      </c>
      <c r="G34" s="3" t="s">
        <v>156</v>
      </c>
      <c r="H34" s="3" t="s">
        <v>157</v>
      </c>
      <c r="I34" s="58">
        <v>1</v>
      </c>
      <c r="J34" s="4">
        <v>42401</v>
      </c>
      <c r="K34" s="4">
        <v>42412</v>
      </c>
      <c r="L34" s="3">
        <v>1.5714285714285714</v>
      </c>
      <c r="M34" s="48"/>
      <c r="N34" s="3" t="s">
        <v>158</v>
      </c>
    </row>
    <row r="35" spans="1:14" ht="210.75" thickBot="1" x14ac:dyDescent="0.3">
      <c r="A35" s="2">
        <v>25</v>
      </c>
      <c r="B35" s="35" t="s">
        <v>329</v>
      </c>
      <c r="C35" s="54" t="s">
        <v>152</v>
      </c>
      <c r="D35" s="3" t="s">
        <v>159</v>
      </c>
      <c r="E35" s="3" t="s">
        <v>160</v>
      </c>
      <c r="F35" s="3" t="s">
        <v>161</v>
      </c>
      <c r="G35" s="3" t="s">
        <v>162</v>
      </c>
      <c r="H35" s="3" t="s">
        <v>163</v>
      </c>
      <c r="I35" s="58">
        <v>1</v>
      </c>
      <c r="J35" s="4">
        <v>42401</v>
      </c>
      <c r="K35" s="4">
        <v>42412</v>
      </c>
      <c r="L35" s="3">
        <v>1.5714285714285714</v>
      </c>
      <c r="M35" s="48">
        <v>0.5</v>
      </c>
      <c r="N35" s="3" t="s">
        <v>193</v>
      </c>
    </row>
    <row r="36" spans="1:14" ht="135.75" thickBot="1" x14ac:dyDescent="0.3">
      <c r="A36" s="2">
        <v>26</v>
      </c>
      <c r="B36" s="34" t="s">
        <v>330</v>
      </c>
      <c r="C36" s="54" t="s">
        <v>152</v>
      </c>
      <c r="D36" s="3" t="s">
        <v>165</v>
      </c>
      <c r="E36" s="3" t="s">
        <v>166</v>
      </c>
      <c r="F36" s="3" t="s">
        <v>167</v>
      </c>
      <c r="G36" s="3" t="s">
        <v>168</v>
      </c>
      <c r="H36" s="3" t="s">
        <v>169</v>
      </c>
      <c r="I36" s="58">
        <v>1</v>
      </c>
      <c r="J36" s="4">
        <v>42370</v>
      </c>
      <c r="K36" s="4">
        <v>42704</v>
      </c>
      <c r="L36" s="3">
        <v>47.714285714285715</v>
      </c>
      <c r="M36" s="49">
        <v>1</v>
      </c>
      <c r="N36" s="3" t="s">
        <v>81</v>
      </c>
    </row>
    <row r="37" spans="1:14" ht="165.75" thickBot="1" x14ac:dyDescent="0.3">
      <c r="A37" s="2">
        <v>27</v>
      </c>
      <c r="B37" s="32" t="s">
        <v>331</v>
      </c>
      <c r="C37" s="54" t="s">
        <v>170</v>
      </c>
      <c r="D37" s="3" t="s">
        <v>171</v>
      </c>
      <c r="E37" s="3" t="s">
        <v>172</v>
      </c>
      <c r="F37" s="3" t="s">
        <v>173</v>
      </c>
      <c r="G37" s="3" t="s">
        <v>174</v>
      </c>
      <c r="H37" s="3" t="s">
        <v>175</v>
      </c>
      <c r="I37" s="58">
        <v>2</v>
      </c>
      <c r="J37" s="4">
        <v>42394</v>
      </c>
      <c r="K37" s="4">
        <v>42704</v>
      </c>
      <c r="L37" s="3">
        <v>44.285714285714285</v>
      </c>
      <c r="M37" s="48">
        <v>0</v>
      </c>
      <c r="N37" s="3" t="s">
        <v>164</v>
      </c>
    </row>
    <row r="38" spans="1:14" ht="285.75" thickBot="1" x14ac:dyDescent="0.3">
      <c r="A38" s="2">
        <v>28</v>
      </c>
      <c r="B38" s="32" t="s">
        <v>332</v>
      </c>
      <c r="C38" s="54" t="s">
        <v>176</v>
      </c>
      <c r="D38" s="3" t="s">
        <v>177</v>
      </c>
      <c r="E38" s="3" t="s">
        <v>178</v>
      </c>
      <c r="F38" s="3" t="s">
        <v>179</v>
      </c>
      <c r="G38" s="3" t="s">
        <v>180</v>
      </c>
      <c r="H38" s="3" t="s">
        <v>181</v>
      </c>
      <c r="I38" s="58">
        <v>4</v>
      </c>
      <c r="J38" s="4">
        <v>42394</v>
      </c>
      <c r="K38" s="4">
        <v>42704</v>
      </c>
      <c r="L38" s="3">
        <v>44.285714285714285</v>
      </c>
      <c r="M38" s="48">
        <f>1/4</f>
        <v>0.25</v>
      </c>
      <c r="N38" s="3" t="s">
        <v>164</v>
      </c>
    </row>
    <row r="39" spans="1:14" ht="120.75" thickBot="1" x14ac:dyDescent="0.3">
      <c r="A39" s="2">
        <v>29</v>
      </c>
      <c r="B39" s="32" t="s">
        <v>333</v>
      </c>
      <c r="C39" s="54" t="s">
        <v>182</v>
      </c>
      <c r="D39" s="3" t="s">
        <v>183</v>
      </c>
      <c r="E39" s="3" t="s">
        <v>184</v>
      </c>
      <c r="F39" s="3" t="s">
        <v>185</v>
      </c>
      <c r="G39" s="3" t="s">
        <v>186</v>
      </c>
      <c r="H39" s="3" t="s">
        <v>187</v>
      </c>
      <c r="I39" s="58">
        <v>1</v>
      </c>
      <c r="J39" s="4">
        <v>42394</v>
      </c>
      <c r="K39" s="4">
        <v>42551</v>
      </c>
      <c r="L39" s="3">
        <v>22.428571428571427</v>
      </c>
      <c r="M39" s="48">
        <v>0</v>
      </c>
      <c r="N39" s="3" t="s">
        <v>164</v>
      </c>
    </row>
    <row r="40" spans="1:14" ht="150.75" thickBot="1" x14ac:dyDescent="0.3">
      <c r="A40" s="2">
        <v>30</v>
      </c>
      <c r="B40" s="34" t="s">
        <v>334</v>
      </c>
      <c r="C40" s="54" t="s">
        <v>188</v>
      </c>
      <c r="D40" s="3" t="s">
        <v>189</v>
      </c>
      <c r="E40" s="3" t="s">
        <v>190</v>
      </c>
      <c r="F40" s="3" t="s">
        <v>191</v>
      </c>
      <c r="G40" s="3" t="s">
        <v>192</v>
      </c>
      <c r="H40" s="3" t="s">
        <v>187</v>
      </c>
      <c r="I40" s="58">
        <v>1</v>
      </c>
      <c r="J40" s="4">
        <v>42401</v>
      </c>
      <c r="K40" s="4">
        <v>42551</v>
      </c>
      <c r="L40" s="3">
        <v>21.428571428571427</v>
      </c>
      <c r="M40" s="48">
        <v>1</v>
      </c>
      <c r="N40" s="3" t="s">
        <v>193</v>
      </c>
    </row>
    <row r="41" spans="1:14" ht="165.75" thickBot="1" x14ac:dyDescent="0.3">
      <c r="A41" s="2">
        <v>31</v>
      </c>
      <c r="B41" s="32" t="s">
        <v>335</v>
      </c>
      <c r="C41" s="54" t="s">
        <v>194</v>
      </c>
      <c r="D41" s="3" t="s">
        <v>195</v>
      </c>
      <c r="E41" s="3" t="s">
        <v>196</v>
      </c>
      <c r="F41" s="3" t="s">
        <v>197</v>
      </c>
      <c r="G41" s="3" t="s">
        <v>198</v>
      </c>
      <c r="H41" s="3" t="s">
        <v>199</v>
      </c>
      <c r="I41" s="58">
        <v>1</v>
      </c>
      <c r="J41" s="4">
        <v>42401</v>
      </c>
      <c r="K41" s="4">
        <v>42551</v>
      </c>
      <c r="L41" s="3">
        <v>21.428571428571427</v>
      </c>
      <c r="M41" s="49">
        <v>1</v>
      </c>
      <c r="N41" s="3" t="s">
        <v>164</v>
      </c>
    </row>
    <row r="42" spans="1:14" ht="180.75" thickBot="1" x14ac:dyDescent="0.3">
      <c r="A42" s="2">
        <v>32</v>
      </c>
      <c r="B42" s="35" t="s">
        <v>336</v>
      </c>
      <c r="C42" s="54" t="s">
        <v>200</v>
      </c>
      <c r="D42" s="3" t="s">
        <v>201</v>
      </c>
      <c r="E42" s="3" t="s">
        <v>202</v>
      </c>
      <c r="F42" s="3" t="s">
        <v>203</v>
      </c>
      <c r="G42" s="3" t="s">
        <v>204</v>
      </c>
      <c r="H42" s="3" t="s">
        <v>205</v>
      </c>
      <c r="I42" s="58">
        <v>1</v>
      </c>
      <c r="J42" s="4">
        <v>42401</v>
      </c>
      <c r="K42" s="4">
        <v>42551</v>
      </c>
      <c r="L42" s="3">
        <v>21.428571428571427</v>
      </c>
      <c r="M42" s="48">
        <v>1</v>
      </c>
      <c r="N42" s="3" t="s">
        <v>164</v>
      </c>
    </row>
    <row r="43" spans="1:14" ht="165.75" thickBot="1" x14ac:dyDescent="0.3">
      <c r="A43" s="2">
        <v>33</v>
      </c>
      <c r="B43" s="36" t="s">
        <v>337</v>
      </c>
      <c r="C43" s="54" t="s">
        <v>200</v>
      </c>
      <c r="D43" s="3" t="s">
        <v>206</v>
      </c>
      <c r="E43" s="3" t="s">
        <v>207</v>
      </c>
      <c r="F43" s="3" t="s">
        <v>208</v>
      </c>
      <c r="G43" s="3" t="s">
        <v>209</v>
      </c>
      <c r="H43" s="3" t="s">
        <v>210</v>
      </c>
      <c r="I43" s="58">
        <v>1</v>
      </c>
      <c r="J43" s="4">
        <v>42401</v>
      </c>
      <c r="K43" s="4">
        <v>42704</v>
      </c>
      <c r="L43" s="3">
        <v>43.285714285714285</v>
      </c>
      <c r="M43" s="48">
        <v>0</v>
      </c>
      <c r="N43" s="3" t="s">
        <v>164</v>
      </c>
    </row>
    <row r="44" spans="1:14" ht="270.75" thickBot="1" x14ac:dyDescent="0.3">
      <c r="A44" s="2">
        <v>34</v>
      </c>
      <c r="B44" s="32" t="s">
        <v>338</v>
      </c>
      <c r="C44" s="54" t="s">
        <v>211</v>
      </c>
      <c r="D44" s="3" t="s">
        <v>212</v>
      </c>
      <c r="E44" s="3" t="s">
        <v>213</v>
      </c>
      <c r="F44" s="3" t="s">
        <v>214</v>
      </c>
      <c r="G44" s="3" t="s">
        <v>215</v>
      </c>
      <c r="H44" s="3" t="s">
        <v>216</v>
      </c>
      <c r="I44" s="58">
        <v>1</v>
      </c>
      <c r="J44" s="4">
        <v>42394</v>
      </c>
      <c r="K44" s="4">
        <v>42459</v>
      </c>
      <c r="L44" s="3">
        <v>9.2857142857142865</v>
      </c>
      <c r="M44" s="49">
        <v>1</v>
      </c>
      <c r="N44" s="3" t="s">
        <v>164</v>
      </c>
    </row>
    <row r="45" spans="1:14" ht="150.75" thickBot="1" x14ac:dyDescent="0.3">
      <c r="A45" s="2">
        <v>35</v>
      </c>
      <c r="B45" s="34" t="s">
        <v>339</v>
      </c>
      <c r="C45" s="54" t="s">
        <v>217</v>
      </c>
      <c r="D45" s="3" t="s">
        <v>218</v>
      </c>
      <c r="E45" s="3" t="s">
        <v>219</v>
      </c>
      <c r="F45" s="3" t="s">
        <v>220</v>
      </c>
      <c r="G45" s="3" t="s">
        <v>221</v>
      </c>
      <c r="H45" s="3" t="s">
        <v>222</v>
      </c>
      <c r="I45" s="58">
        <v>12</v>
      </c>
      <c r="J45" s="4">
        <v>42394</v>
      </c>
      <c r="K45" s="4">
        <v>42704</v>
      </c>
      <c r="L45" s="3">
        <v>44.285714285714285</v>
      </c>
      <c r="M45" s="48">
        <f>4/12</f>
        <v>0.33333333333333331</v>
      </c>
      <c r="N45" s="3" t="s">
        <v>164</v>
      </c>
    </row>
    <row r="46" spans="1:14" ht="195.75" thickBot="1" x14ac:dyDescent="0.3">
      <c r="A46" s="2">
        <v>36</v>
      </c>
      <c r="B46" s="33" t="s">
        <v>340</v>
      </c>
      <c r="C46" s="54" t="s">
        <v>223</v>
      </c>
      <c r="D46" s="3" t="s">
        <v>224</v>
      </c>
      <c r="E46" s="3" t="s">
        <v>225</v>
      </c>
      <c r="F46" s="3" t="s">
        <v>226</v>
      </c>
      <c r="G46" s="3" t="s">
        <v>227</v>
      </c>
      <c r="H46" s="3" t="s">
        <v>228</v>
      </c>
      <c r="I46" s="58">
        <v>1</v>
      </c>
      <c r="J46" s="4">
        <v>42394</v>
      </c>
      <c r="K46" s="4">
        <v>42551</v>
      </c>
      <c r="L46" s="3">
        <v>22.428571428571427</v>
      </c>
      <c r="M46" s="49">
        <v>1</v>
      </c>
      <c r="N46" s="3" t="s">
        <v>229</v>
      </c>
    </row>
    <row r="47" spans="1:14" ht="195.75" thickBot="1" x14ac:dyDescent="0.3">
      <c r="A47" s="2">
        <v>37</v>
      </c>
      <c r="B47" s="37" t="s">
        <v>341</v>
      </c>
      <c r="C47" s="54" t="s">
        <v>223</v>
      </c>
      <c r="D47" s="3" t="s">
        <v>224</v>
      </c>
      <c r="E47" s="3" t="s">
        <v>225</v>
      </c>
      <c r="F47" s="3" t="s">
        <v>226</v>
      </c>
      <c r="G47" s="3" t="s">
        <v>230</v>
      </c>
      <c r="H47" s="3" t="s">
        <v>228</v>
      </c>
      <c r="I47" s="58">
        <v>1</v>
      </c>
      <c r="J47" s="4">
        <v>42394</v>
      </c>
      <c r="K47" s="4">
        <v>42551</v>
      </c>
      <c r="L47" s="3">
        <v>22.428571428571427</v>
      </c>
      <c r="M47" s="49">
        <v>1</v>
      </c>
      <c r="N47" s="3" t="s">
        <v>229</v>
      </c>
    </row>
    <row r="48" spans="1:14" ht="195.75" thickBot="1" x14ac:dyDescent="0.3">
      <c r="A48" s="2">
        <v>38</v>
      </c>
      <c r="B48" s="32" t="s">
        <v>342</v>
      </c>
      <c r="C48" s="54" t="s">
        <v>231</v>
      </c>
      <c r="D48" s="3" t="s">
        <v>232</v>
      </c>
      <c r="E48" s="3" t="s">
        <v>233</v>
      </c>
      <c r="F48" s="3" t="s">
        <v>234</v>
      </c>
      <c r="G48" s="3" t="s">
        <v>235</v>
      </c>
      <c r="H48" s="3" t="s">
        <v>236</v>
      </c>
      <c r="I48" s="58">
        <v>1</v>
      </c>
      <c r="J48" s="4">
        <v>42401</v>
      </c>
      <c r="K48" s="4">
        <v>42704</v>
      </c>
      <c r="L48" s="3">
        <v>43.285714285714285</v>
      </c>
      <c r="M48" s="48">
        <v>1</v>
      </c>
      <c r="N48" s="3" t="s">
        <v>164</v>
      </c>
    </row>
    <row r="49" spans="1:14" ht="195.75" thickBot="1" x14ac:dyDescent="0.3">
      <c r="A49" s="2">
        <v>39</v>
      </c>
      <c r="B49" s="34" t="s">
        <v>343</v>
      </c>
      <c r="C49" s="55" t="s">
        <v>237</v>
      </c>
      <c r="D49" s="5" t="s">
        <v>238</v>
      </c>
      <c r="E49" s="3" t="s">
        <v>239</v>
      </c>
      <c r="F49" s="3" t="s">
        <v>240</v>
      </c>
      <c r="G49" s="3" t="s">
        <v>241</v>
      </c>
      <c r="H49" s="3" t="s">
        <v>242</v>
      </c>
      <c r="I49" s="58">
        <v>1</v>
      </c>
      <c r="J49" s="4">
        <v>42459</v>
      </c>
      <c r="K49" s="4">
        <v>42459</v>
      </c>
      <c r="L49" s="3">
        <v>0</v>
      </c>
      <c r="M49" s="49">
        <v>1</v>
      </c>
      <c r="N49" s="3" t="s">
        <v>164</v>
      </c>
    </row>
    <row r="50" spans="1:14" ht="150.75" thickBot="1" x14ac:dyDescent="0.3">
      <c r="A50" s="2">
        <v>40</v>
      </c>
      <c r="B50" s="32" t="s">
        <v>344</v>
      </c>
      <c r="C50" s="52">
        <v>1</v>
      </c>
      <c r="D50" s="3" t="s">
        <v>243</v>
      </c>
      <c r="E50" s="3" t="s">
        <v>244</v>
      </c>
      <c r="F50" s="3" t="s">
        <v>245</v>
      </c>
      <c r="G50" s="3" t="s">
        <v>246</v>
      </c>
      <c r="H50" s="3" t="s">
        <v>247</v>
      </c>
      <c r="I50" s="58">
        <v>1</v>
      </c>
      <c r="J50" s="4">
        <v>42401</v>
      </c>
      <c r="K50" s="4">
        <v>42428</v>
      </c>
      <c r="L50" s="3">
        <v>3.8571428571428572</v>
      </c>
      <c r="M50" s="50">
        <v>1</v>
      </c>
      <c r="N50" s="60" t="s">
        <v>63</v>
      </c>
    </row>
    <row r="51" spans="1:14" ht="150.75" thickBot="1" x14ac:dyDescent="0.3">
      <c r="A51" s="2">
        <v>41</v>
      </c>
      <c r="B51" s="32" t="s">
        <v>345</v>
      </c>
      <c r="C51" s="52">
        <v>1</v>
      </c>
      <c r="D51" s="3" t="s">
        <v>243</v>
      </c>
      <c r="E51" s="3" t="s">
        <v>244</v>
      </c>
      <c r="F51" s="3" t="s">
        <v>248</v>
      </c>
      <c r="G51" s="3" t="s">
        <v>249</v>
      </c>
      <c r="H51" s="3" t="s">
        <v>250</v>
      </c>
      <c r="I51" s="58">
        <v>9</v>
      </c>
      <c r="J51" s="4">
        <v>42430</v>
      </c>
      <c r="K51" s="4">
        <v>42704</v>
      </c>
      <c r="L51" s="3">
        <v>39.142857142857146</v>
      </c>
      <c r="M51" s="50">
        <v>0</v>
      </c>
      <c r="N51" s="60" t="s">
        <v>63</v>
      </c>
    </row>
    <row r="52" spans="1:14" ht="195.75" thickBot="1" x14ac:dyDescent="0.3">
      <c r="A52" s="2">
        <v>42</v>
      </c>
      <c r="B52" s="33" t="s">
        <v>346</v>
      </c>
      <c r="C52" s="52">
        <v>3</v>
      </c>
      <c r="D52" s="3" t="s">
        <v>251</v>
      </c>
      <c r="E52" s="3" t="s">
        <v>252</v>
      </c>
      <c r="F52" s="3" t="s">
        <v>253</v>
      </c>
      <c r="G52" s="3" t="s">
        <v>254</v>
      </c>
      <c r="H52" s="3" t="s">
        <v>255</v>
      </c>
      <c r="I52" s="58">
        <v>1</v>
      </c>
      <c r="J52" s="4">
        <v>42401</v>
      </c>
      <c r="K52" s="4">
        <v>42452</v>
      </c>
      <c r="L52" s="3">
        <v>7.2857142857142856</v>
      </c>
      <c r="M52" s="50">
        <v>1</v>
      </c>
      <c r="N52" s="60" t="s">
        <v>63</v>
      </c>
    </row>
    <row r="53" spans="1:14" ht="195.75" thickBot="1" x14ac:dyDescent="0.3">
      <c r="A53" s="2">
        <v>43</v>
      </c>
      <c r="B53" s="38" t="s">
        <v>347</v>
      </c>
      <c r="C53" s="52">
        <v>3</v>
      </c>
      <c r="D53" s="3" t="s">
        <v>251</v>
      </c>
      <c r="E53" s="3" t="s">
        <v>252</v>
      </c>
      <c r="F53" s="3" t="s">
        <v>253</v>
      </c>
      <c r="G53" s="3" t="s">
        <v>256</v>
      </c>
      <c r="H53" s="3" t="s">
        <v>257</v>
      </c>
      <c r="I53" s="58">
        <v>1</v>
      </c>
      <c r="J53" s="4">
        <v>42457</v>
      </c>
      <c r="K53" s="4">
        <v>42551</v>
      </c>
      <c r="L53" s="3">
        <v>13.428571428571429</v>
      </c>
      <c r="M53" s="50">
        <v>1</v>
      </c>
      <c r="N53" s="60" t="s">
        <v>63</v>
      </c>
    </row>
    <row r="54" spans="1:14" ht="150.75" thickBot="1" x14ac:dyDescent="0.3">
      <c r="A54" s="2">
        <v>44</v>
      </c>
      <c r="B54" s="35" t="s">
        <v>348</v>
      </c>
      <c r="C54" s="52">
        <v>6</v>
      </c>
      <c r="D54" s="3" t="s">
        <v>258</v>
      </c>
      <c r="E54" s="3" t="s">
        <v>259</v>
      </c>
      <c r="F54" s="3" t="s">
        <v>260</v>
      </c>
      <c r="G54" s="3" t="s">
        <v>79</v>
      </c>
      <c r="H54" s="3" t="s">
        <v>80</v>
      </c>
      <c r="I54" s="58">
        <v>1</v>
      </c>
      <c r="J54" s="4">
        <v>42394</v>
      </c>
      <c r="K54" s="4">
        <v>42551</v>
      </c>
      <c r="L54" s="3">
        <v>1</v>
      </c>
      <c r="M54" s="50">
        <v>1</v>
      </c>
      <c r="N54" s="60" t="s">
        <v>63</v>
      </c>
    </row>
    <row r="55" spans="1:14" ht="225.75" thickBot="1" x14ac:dyDescent="0.3">
      <c r="A55" s="2">
        <v>45</v>
      </c>
      <c r="B55" s="35" t="s">
        <v>349</v>
      </c>
      <c r="C55" s="52">
        <v>20</v>
      </c>
      <c r="D55" s="3" t="s">
        <v>261</v>
      </c>
      <c r="E55" s="3" t="s">
        <v>262</v>
      </c>
      <c r="F55" s="3" t="s">
        <v>78</v>
      </c>
      <c r="G55" s="3" t="s">
        <v>79</v>
      </c>
      <c r="H55" s="3" t="s">
        <v>80</v>
      </c>
      <c r="I55" s="58">
        <v>1</v>
      </c>
      <c r="J55" s="4">
        <v>42394</v>
      </c>
      <c r="K55" s="4">
        <v>42551</v>
      </c>
      <c r="L55" s="3">
        <v>8</v>
      </c>
      <c r="M55" s="50">
        <v>1</v>
      </c>
      <c r="N55" s="60" t="s">
        <v>81</v>
      </c>
    </row>
    <row r="56" spans="1:14" ht="225.75" thickBot="1" x14ac:dyDescent="0.3">
      <c r="A56" s="2">
        <v>46</v>
      </c>
      <c r="B56" s="37" t="s">
        <v>350</v>
      </c>
      <c r="C56" s="52">
        <v>26</v>
      </c>
      <c r="D56" s="3" t="s">
        <v>263</v>
      </c>
      <c r="E56" s="3" t="s">
        <v>262</v>
      </c>
      <c r="F56" s="3" t="s">
        <v>78</v>
      </c>
      <c r="G56" s="3" t="s">
        <v>79</v>
      </c>
      <c r="H56" s="3" t="s">
        <v>80</v>
      </c>
      <c r="I56" s="58">
        <v>1</v>
      </c>
      <c r="J56" s="4">
        <v>42394</v>
      </c>
      <c r="K56" s="4">
        <v>42551</v>
      </c>
      <c r="L56" s="3">
        <v>22.428571428571427</v>
      </c>
      <c r="M56" s="50">
        <v>1</v>
      </c>
      <c r="N56" s="60" t="s">
        <v>81</v>
      </c>
    </row>
    <row r="57" spans="1:14" ht="165.75" thickBot="1" x14ac:dyDescent="0.3">
      <c r="A57" s="2">
        <v>47</v>
      </c>
      <c r="B57" s="35" t="s">
        <v>351</v>
      </c>
      <c r="C57" s="52" t="s">
        <v>264</v>
      </c>
      <c r="D57" s="3" t="s">
        <v>265</v>
      </c>
      <c r="E57" s="3" t="s">
        <v>266</v>
      </c>
      <c r="F57" s="3" t="s">
        <v>267</v>
      </c>
      <c r="G57" s="3" t="s">
        <v>268</v>
      </c>
      <c r="H57" s="3" t="s">
        <v>269</v>
      </c>
      <c r="I57" s="58">
        <v>1</v>
      </c>
      <c r="J57" s="4">
        <v>42401</v>
      </c>
      <c r="K57" s="4">
        <v>42459</v>
      </c>
      <c r="L57" s="3">
        <v>8.2857142857142865</v>
      </c>
      <c r="M57" s="50">
        <v>1</v>
      </c>
      <c r="N57" s="60" t="s">
        <v>63</v>
      </c>
    </row>
    <row r="58" spans="1:14" ht="165.75" thickBot="1" x14ac:dyDescent="0.3">
      <c r="A58" s="2">
        <v>48</v>
      </c>
      <c r="B58" s="37" t="s">
        <v>352</v>
      </c>
      <c r="C58" s="52" t="s">
        <v>264</v>
      </c>
      <c r="D58" s="3" t="s">
        <v>265</v>
      </c>
      <c r="E58" s="3" t="s">
        <v>266</v>
      </c>
      <c r="F58" s="3" t="s">
        <v>267</v>
      </c>
      <c r="G58" s="3" t="s">
        <v>270</v>
      </c>
      <c r="H58" s="3" t="s">
        <v>271</v>
      </c>
      <c r="I58" s="58">
        <v>10</v>
      </c>
      <c r="J58" s="4">
        <v>42401</v>
      </c>
      <c r="K58" s="4">
        <v>42704</v>
      </c>
      <c r="L58" s="3">
        <v>43.285714285714285</v>
      </c>
      <c r="M58" s="50">
        <v>1</v>
      </c>
      <c r="N58" s="60" t="s">
        <v>63</v>
      </c>
    </row>
    <row r="59" spans="1:14" ht="165.75" thickBot="1" x14ac:dyDescent="0.3">
      <c r="A59" s="2">
        <v>49</v>
      </c>
      <c r="B59" s="37" t="s">
        <v>353</v>
      </c>
      <c r="C59" s="52" t="s">
        <v>272</v>
      </c>
      <c r="D59" s="3" t="s">
        <v>273</v>
      </c>
      <c r="E59" s="3" t="s">
        <v>274</v>
      </c>
      <c r="F59" s="3" t="s">
        <v>267</v>
      </c>
      <c r="G59" s="3" t="s">
        <v>270</v>
      </c>
      <c r="H59" s="3" t="s">
        <v>271</v>
      </c>
      <c r="I59" s="58">
        <v>10</v>
      </c>
      <c r="J59" s="4">
        <v>42401</v>
      </c>
      <c r="K59" s="4">
        <v>42704</v>
      </c>
      <c r="L59" s="3">
        <v>43.285714285714285</v>
      </c>
      <c r="M59" s="50">
        <v>1</v>
      </c>
      <c r="N59" s="60" t="s">
        <v>63</v>
      </c>
    </row>
    <row r="60" spans="1:14" ht="165.75" thickBot="1" x14ac:dyDescent="0.3">
      <c r="A60" s="2">
        <v>50</v>
      </c>
      <c r="B60" s="39" t="s">
        <v>354</v>
      </c>
      <c r="C60" s="52" t="s">
        <v>275</v>
      </c>
      <c r="D60" s="3" t="s">
        <v>276</v>
      </c>
      <c r="E60" s="3" t="s">
        <v>277</v>
      </c>
      <c r="F60" s="3" t="s">
        <v>278</v>
      </c>
      <c r="G60" s="3" t="s">
        <v>279</v>
      </c>
      <c r="H60" s="3" t="s">
        <v>121</v>
      </c>
      <c r="I60" s="58">
        <v>1</v>
      </c>
      <c r="J60" s="4">
        <v>42401</v>
      </c>
      <c r="K60" s="4">
        <v>42704</v>
      </c>
      <c r="L60" s="3">
        <v>43.285714285714285</v>
      </c>
      <c r="M60" s="50">
        <v>1</v>
      </c>
      <c r="N60" s="60" t="s">
        <v>81</v>
      </c>
    </row>
    <row r="61" spans="1:14" ht="135.75" thickBot="1" x14ac:dyDescent="0.3">
      <c r="A61" s="2">
        <v>51</v>
      </c>
      <c r="B61" s="37" t="s">
        <v>355</v>
      </c>
      <c r="C61" s="52" t="s">
        <v>366</v>
      </c>
      <c r="D61" s="3" t="s">
        <v>280</v>
      </c>
      <c r="E61" s="3" t="s">
        <v>281</v>
      </c>
      <c r="F61" s="3" t="s">
        <v>278</v>
      </c>
      <c r="G61" s="3" t="s">
        <v>279</v>
      </c>
      <c r="H61" s="3" t="s">
        <v>121</v>
      </c>
      <c r="I61" s="58">
        <v>1</v>
      </c>
      <c r="J61" s="4">
        <v>42401</v>
      </c>
      <c r="K61" s="4">
        <v>42704</v>
      </c>
      <c r="L61" s="3">
        <v>43.285714285714285</v>
      </c>
      <c r="M61" s="50">
        <v>0</v>
      </c>
      <c r="N61" s="60" t="s">
        <v>81</v>
      </c>
    </row>
    <row r="62" spans="1:14" ht="150.75" thickBot="1" x14ac:dyDescent="0.3">
      <c r="A62" s="2">
        <v>52</v>
      </c>
      <c r="B62" s="37" t="s">
        <v>356</v>
      </c>
      <c r="C62" s="52" t="s">
        <v>364</v>
      </c>
      <c r="D62" s="3" t="s">
        <v>282</v>
      </c>
      <c r="E62" s="3" t="s">
        <v>283</v>
      </c>
      <c r="F62" s="3" t="s">
        <v>278</v>
      </c>
      <c r="G62" s="3" t="s">
        <v>279</v>
      </c>
      <c r="H62" s="3" t="s">
        <v>121</v>
      </c>
      <c r="I62" s="58">
        <v>1</v>
      </c>
      <c r="J62" s="4">
        <v>42401</v>
      </c>
      <c r="K62" s="4">
        <v>42704</v>
      </c>
      <c r="L62" s="3">
        <v>43.285714285714285</v>
      </c>
      <c r="M62" s="50">
        <v>0</v>
      </c>
      <c r="N62" s="60" t="s">
        <v>81</v>
      </c>
    </row>
    <row r="63" spans="1:14" ht="120.75" thickBot="1" x14ac:dyDescent="0.3">
      <c r="A63" s="2">
        <v>53</v>
      </c>
      <c r="B63" s="40" t="s">
        <v>357</v>
      </c>
      <c r="C63" s="52" t="s">
        <v>363</v>
      </c>
      <c r="D63" s="3" t="s">
        <v>284</v>
      </c>
      <c r="E63" s="3" t="s">
        <v>285</v>
      </c>
      <c r="F63" s="3" t="s">
        <v>278</v>
      </c>
      <c r="G63" s="3" t="s">
        <v>279</v>
      </c>
      <c r="H63" s="3" t="s">
        <v>361</v>
      </c>
      <c r="I63" s="58">
        <v>1</v>
      </c>
      <c r="J63" s="4">
        <v>42401</v>
      </c>
      <c r="K63" s="4">
        <v>42704</v>
      </c>
      <c r="L63" s="3">
        <v>43.285714285714285</v>
      </c>
      <c r="M63" s="50">
        <v>1</v>
      </c>
      <c r="N63" s="60" t="s">
        <v>81</v>
      </c>
    </row>
    <row r="64" spans="1:14" ht="180.75" thickBot="1" x14ac:dyDescent="0.3">
      <c r="A64" s="2">
        <v>54</v>
      </c>
      <c r="B64" s="34" t="s">
        <v>358</v>
      </c>
      <c r="C64" s="52" t="s">
        <v>362</v>
      </c>
      <c r="D64" s="3" t="s">
        <v>286</v>
      </c>
      <c r="E64" s="3" t="s">
        <v>285</v>
      </c>
      <c r="F64" s="3" t="s">
        <v>287</v>
      </c>
      <c r="G64" s="3" t="s">
        <v>126</v>
      </c>
      <c r="H64" s="3" t="s">
        <v>121</v>
      </c>
      <c r="I64" s="58">
        <v>1</v>
      </c>
      <c r="J64" s="4">
        <v>42401</v>
      </c>
      <c r="K64" s="4">
        <v>42704</v>
      </c>
      <c r="L64" s="3">
        <v>43.285714285714285</v>
      </c>
      <c r="M64" s="50">
        <v>1</v>
      </c>
      <c r="N64" s="60" t="s">
        <v>47</v>
      </c>
    </row>
    <row r="65" spans="1:14" ht="120.75" thickBot="1" x14ac:dyDescent="0.3">
      <c r="A65" s="2">
        <v>55</v>
      </c>
      <c r="B65" s="34" t="s">
        <v>359</v>
      </c>
      <c r="C65" s="52" t="s">
        <v>365</v>
      </c>
      <c r="D65" s="3" t="s">
        <v>288</v>
      </c>
      <c r="E65" s="3" t="s">
        <v>285</v>
      </c>
      <c r="F65" s="3" t="s">
        <v>287</v>
      </c>
      <c r="G65" s="3" t="s">
        <v>289</v>
      </c>
      <c r="H65" s="3" t="s">
        <v>121</v>
      </c>
      <c r="I65" s="58">
        <v>1</v>
      </c>
      <c r="J65" s="4">
        <v>42401</v>
      </c>
      <c r="K65" s="4">
        <v>42704</v>
      </c>
      <c r="L65" s="3">
        <v>43.285714285714285</v>
      </c>
      <c r="M65" s="50">
        <v>1</v>
      </c>
      <c r="N65" s="60" t="s">
        <v>63</v>
      </c>
    </row>
    <row r="351057" spans="1:1" x14ac:dyDescent="0.25">
      <c r="A351057" s="1" t="s">
        <v>23</v>
      </c>
    </row>
    <row r="351058" spans="1:1" x14ac:dyDescent="0.25">
      <c r="A351058" s="1" t="s">
        <v>290</v>
      </c>
    </row>
  </sheetData>
  <autoFilter ref="N10:N65"/>
  <mergeCells count="3">
    <mergeCell ref="C1:F1"/>
    <mergeCell ref="C2:F2"/>
    <mergeCell ref="B8:N8"/>
  </mergeCells>
  <dataValidations count="2">
    <dataValidation type="date" allowBlank="1" showInputMessage="1" errorTitle="Entrada no válida" error="Por favor escriba una fecha válida (AAAA/MM/DD)" promptTitle="Ingrese una fecha (AAAA/MM/DD)" prompt=" Registre la FECHA PROGRAMADA para el inicio de la actividad. (FORMATO AAAA/MM/DD)" sqref="J11:J65">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K11:K65">
      <formula1>1900/1/1</formula1>
      <formula2>3000/1/1</formula2>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Seguimiento Isolucion 46 Hallaz</vt:lpstr>
      <vt:lpstr>Consolidado 55 hallazgos </vt:lpstr>
      <vt:lpstr>'Seguimiento Isolucion 46 Hallaz'!Área_de_impresión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Norma Lucia Avila Quintero</dc:creator>
  <cp:lastModifiedBy>Norma Lucia Avila Quintero</cp:lastModifiedBy>
  <dcterms:created xsi:type="dcterms:W3CDTF">2016-06-22T16:20:57Z</dcterms:created>
  <dcterms:modified xsi:type="dcterms:W3CDTF">2016-10-07T14:58:05Z</dcterms:modified>
</cp:coreProperties>
</file>