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PAAI" sheetId="3" r:id="rId1"/>
    <sheet name="Indicadores" sheetId="4" state="hidden" r:id="rId2"/>
  </sheets>
  <definedNames>
    <definedName name="_xlnm._FilterDatabase" localSheetId="0" hidden="1">PAAI!$B$15:$BN$149</definedName>
    <definedName name="_xlnm.Print_Area" localSheetId="0">PAAI!$A$4:$BJ$149</definedName>
  </definedNames>
  <calcPr calcId="152511" concurrentCalc="0"/>
</workbook>
</file>

<file path=xl/calcChain.xml><?xml version="1.0" encoding="utf-8"?>
<calcChain xmlns="http://schemas.openxmlformats.org/spreadsheetml/2006/main">
  <c r="E5" i="4" l="1"/>
  <c r="E4" i="4"/>
  <c r="E3" i="4"/>
  <c r="C3" i="4"/>
  <c r="C4" i="4"/>
  <c r="C5" i="4"/>
  <c r="C6" i="4"/>
  <c r="B5" i="4"/>
  <c r="B3" i="4"/>
  <c r="B4" i="4"/>
  <c r="B6" i="4"/>
  <c r="F5" i="4"/>
  <c r="H5" i="4"/>
  <c r="G5" i="4"/>
  <c r="D5" i="4"/>
  <c r="BL38" i="3"/>
  <c r="BL87" i="3"/>
  <c r="BL66" i="3"/>
  <c r="BL45" i="3"/>
  <c r="BL36" i="3"/>
  <c r="BL35" i="3"/>
  <c r="BL31" i="3"/>
  <c r="BL25" i="3"/>
  <c r="BL22" i="3"/>
  <c r="E6" i="4"/>
  <c r="F8" i="4"/>
  <c r="F7" i="4"/>
  <c r="BL70" i="3"/>
  <c r="BL19" i="3"/>
  <c r="BL20" i="3"/>
  <c r="BL21" i="3"/>
  <c r="BL23" i="3"/>
  <c r="BL24" i="3"/>
  <c r="BL26" i="3"/>
  <c r="BL27" i="3"/>
  <c r="BL28" i="3"/>
  <c r="BL29" i="3"/>
  <c r="BL30" i="3"/>
  <c r="BL33" i="3"/>
  <c r="BL34" i="3"/>
  <c r="BL37" i="3"/>
  <c r="BL39" i="3"/>
  <c r="BL40" i="3"/>
  <c r="BL41" i="3"/>
  <c r="BL42" i="3"/>
  <c r="BL43" i="3"/>
  <c r="BL44" i="3"/>
  <c r="BL49" i="3"/>
  <c r="BL50" i="3"/>
  <c r="BL51" i="3"/>
  <c r="BL53" i="3"/>
  <c r="BL54" i="3"/>
  <c r="BL55" i="3"/>
  <c r="BL57" i="3"/>
  <c r="BL59" i="3"/>
  <c r="BL60" i="3"/>
  <c r="BL61" i="3"/>
  <c r="BL62" i="3"/>
  <c r="BL63" i="3"/>
  <c r="BL64" i="3"/>
  <c r="BL65" i="3"/>
  <c r="BL71" i="3"/>
  <c r="BL72" i="3"/>
  <c r="BL73" i="3"/>
  <c r="BL74" i="3"/>
  <c r="BL75" i="3"/>
  <c r="BL77" i="3"/>
  <c r="BL80" i="3"/>
  <c r="BL81" i="3"/>
  <c r="BL83" i="3"/>
  <c r="BL84" i="3"/>
  <c r="BL86" i="3"/>
  <c r="BL88" i="3"/>
  <c r="BL89" i="3"/>
  <c r="BL90" i="3"/>
  <c r="BL92" i="3"/>
  <c r="BL93" i="3"/>
  <c r="BL95" i="3"/>
  <c r="BL96" i="3"/>
  <c r="BL99" i="3"/>
  <c r="BL100" i="3"/>
  <c r="BL101" i="3"/>
  <c r="BL102" i="3"/>
  <c r="BL104" i="3"/>
  <c r="BL111" i="3"/>
  <c r="BL112" i="3"/>
  <c r="BL113" i="3"/>
  <c r="BL114" i="3"/>
  <c r="BL115" i="3"/>
  <c r="BL116" i="3"/>
  <c r="BL117" i="3"/>
  <c r="BL118" i="3"/>
  <c r="BL119" i="3"/>
  <c r="BL120" i="3"/>
  <c r="BL123" i="3"/>
  <c r="F3" i="4"/>
  <c r="H3" i="4"/>
  <c r="F4" i="4"/>
  <c r="H4" i="4"/>
  <c r="H6" i="4"/>
  <c r="BL17" i="3"/>
  <c r="BN150" i="3"/>
  <c r="BM150" i="3"/>
  <c r="G3" i="4"/>
  <c r="G4" i="4"/>
  <c r="F6" i="4"/>
  <c r="G6" i="4"/>
  <c r="D3" i="4"/>
  <c r="D4" i="4"/>
  <c r="D6" i="4"/>
  <c r="BL16" i="3"/>
</calcChain>
</file>

<file path=xl/sharedStrings.xml><?xml version="1.0" encoding="utf-8"?>
<sst xmlns="http://schemas.openxmlformats.org/spreadsheetml/2006/main" count="524" uniqueCount="288">
  <si>
    <t>Vigencia Aplicable:</t>
  </si>
  <si>
    <t>DENOMINACIÓN DEL TRABAJO</t>
  </si>
  <si>
    <t>FECHA DE INICIO PLANIFICADA</t>
  </si>
  <si>
    <t>FECHA DE FINALIZACIÓN PLANIFICADA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</si>
  <si>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</si>
  <si>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</si>
  <si>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</si>
  <si>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</si>
  <si>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</si>
  <si>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</si>
  <si>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</si>
  <si>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</si>
  <si>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</si>
  <si>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</si>
  <si>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</si>
  <si>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</si>
  <si>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ESTADO ACTUAL</t>
  </si>
  <si>
    <t>FECHA DE INICIO REAL</t>
  </si>
  <si>
    <t>FECHA DE FINALIZACIÓN REAL</t>
  </si>
  <si>
    <t>PROCESO</t>
  </si>
  <si>
    <t>SEGUIMIENTO Y EVALUACIÓN DE LA GESTIÓN</t>
  </si>
  <si>
    <t xml:space="preserve">CODIGO:                                 </t>
  </si>
  <si>
    <t>FORMATO</t>
  </si>
  <si>
    <t>TIPO DE TRABAJO</t>
  </si>
  <si>
    <t>Fecha de seguimiento:</t>
  </si>
  <si>
    <t>NÚMERO DE RADICADO</t>
  </si>
  <si>
    <t>Versión del Plan:</t>
  </si>
  <si>
    <t>Pagina 1 de 1</t>
  </si>
  <si>
    <t>En Ejecución</t>
  </si>
  <si>
    <t>Pendiente</t>
  </si>
  <si>
    <t>Finalizada</t>
  </si>
  <si>
    <t>SEGUIMIENTO PLAN ANUAL DE AUDITORÍA INTERNA</t>
  </si>
  <si>
    <t>Versión: 1</t>
  </si>
  <si>
    <t>SG - FR - 016</t>
  </si>
  <si>
    <t>Seguimiento Normativo</t>
  </si>
  <si>
    <t>Informe Pormenorizado del Sistema de Control Interno (incluye la publicación).</t>
  </si>
  <si>
    <t>1-mar-19
28-jun-19
30-oct-19</t>
  </si>
  <si>
    <t>13-mar-19
12-jul-19
14-nov-19</t>
  </si>
  <si>
    <t>dic-18
30-abr-19
30-ago-19</t>
  </si>
  <si>
    <t>15-ene-19
14-may-19
12-sep-19</t>
  </si>
  <si>
    <t>Respuestas de las Peticiones, Quejas, Reclamos, Sugerencias y Denuncias (Oportunidad y Calidad)</t>
  </si>
  <si>
    <t>Informe de la Evaluación de Control Interno Contable (a través del CHIP).</t>
  </si>
  <si>
    <t xml:space="preserve">Informe de Revisión de la información Reportada a la Contaduría General de la Nación a través del CHIP </t>
  </si>
  <si>
    <t>Informe Evaluacion Institucional por Procesos /Áreas (Calificación Funcionarios Carrera Administrativa y LNR) (15 DH)</t>
  </si>
  <si>
    <t>Informe  Cumplimiento Normas de Derechos de Autor.</t>
  </si>
  <si>
    <t>Certificacion  EKOGUI 
(Julio - Diciembre y Enero - Junio)</t>
  </si>
  <si>
    <t xml:space="preserve">
21-ago-19</t>
  </si>
  <si>
    <t>28-feb-19
30-ago-19</t>
  </si>
  <si>
    <t>Informe de Gestión de los Comités de Conciliación y acciones tomadas.
(Acción de Repetición Cuando se presente) ANDJE</t>
  </si>
  <si>
    <t>6-mar-19
28-ago-19</t>
  </si>
  <si>
    <t>14-mar-19
6-sep-19</t>
  </si>
  <si>
    <t xml:space="preserve">Plan de Mejoramiento CGR (Resumen Director) - Pub. WEB  y Reporte en el aplicativo SIRECI </t>
  </si>
  <si>
    <t xml:space="preserve">
2-jul-19</t>
  </si>
  <si>
    <t>25-ene-19
12-jul-19</t>
  </si>
  <si>
    <t>Implementación del Programa de Gestión Documental PGD</t>
  </si>
  <si>
    <t>Informe de Arqueos de Cajas Menores. (Administrativa, CAR y Laboratorio)</t>
  </si>
  <si>
    <t>Informe de Gestion de la OCI (31 Enero)</t>
  </si>
  <si>
    <t>Informe Cámara de Representantes (Gaceta del congreso)</t>
  </si>
  <si>
    <t>Ejecución Presupuestal, Ctas x Pagar, Reservas (mensual para Jefe OCI y Trimestral para la Dirección)</t>
  </si>
  <si>
    <t>Informe del PIGA ( Seguimiento a la implementación - semestral)</t>
  </si>
  <si>
    <t>23-jul-19
2-dic-19</t>
  </si>
  <si>
    <t>6-ago-19
13-dic-19</t>
  </si>
  <si>
    <t>Informe al Sistema de Gestión de salud y seguridad en el trabajo - SGSST</t>
  </si>
  <si>
    <t>Cumplimiento del Cierre financiero de la vigencia  Anterior</t>
  </si>
  <si>
    <t>Política de Seguridad Financieras SIIF</t>
  </si>
  <si>
    <t>Mantenimiento y reporte del Sistema de Planeación  Institucional 
PND - PDA - Plan Estrategico Institucional - Plan Anual de Acción (31 Enero)  - SISMEG- Indicadores</t>
  </si>
  <si>
    <t>Cumplimiento y  Mantenimiento de los requisitos de Ley de Transparencia y del Derecho de Acceso a  la Información Pública.</t>
  </si>
  <si>
    <t>Reporte de la información sobre la participación femenina en cargos directivos - Ley de Cuotas</t>
  </si>
  <si>
    <t>Reporte Información al SIGEP.
Declaración de B/R (Actualización plazo 28 Feb C/Año) o al momento de posesión</t>
  </si>
  <si>
    <t>Comité Institucional de Gestión y Desempeño y Avance Implementacion de:MIPG, MECI, FURAG.</t>
  </si>
  <si>
    <t>Publicación Plan Anual de Adquisiciones  y actualizaciones (31 enero C/año) Web</t>
  </si>
  <si>
    <t>Publicación de la Agenda Regulatoria - Web</t>
  </si>
  <si>
    <t>Avance Planes de Mejoramiento de las AIG</t>
  </si>
  <si>
    <t xml:space="preserve">
25-jun-19</t>
  </si>
  <si>
    <t>25-ene-19
2-jul-19</t>
  </si>
  <si>
    <t>Suscripcion y Evaluacion de los Acuerdos de Gestión  (Julio/ dic)</t>
  </si>
  <si>
    <t>Política de prevención del Daño Antijurídico  - ANDJE</t>
  </si>
  <si>
    <t xml:space="preserve">Política Estrategia Gobierno en Digital -  GEL </t>
  </si>
  <si>
    <t>Servicios de aseguramiento (evaluación)</t>
  </si>
  <si>
    <t>Proceso Adquisición de Bienes y Servicios - Región Caribe</t>
  </si>
  <si>
    <t>Proceso Apoyo en Infraestructura Técnica y Científica - Región Caribe</t>
  </si>
  <si>
    <t>Proceso Gestión del Talento Humano</t>
  </si>
  <si>
    <t>Proceso Adquisición de Bienes y Servicios - Región Pacífico</t>
  </si>
  <si>
    <t>Proceso Apoyo en Infraestructura Técnica y Científica - Región Pacífico</t>
  </si>
  <si>
    <t>Proceso Inspección, Vigilancia y Control</t>
  </si>
  <si>
    <t>Proceso Apoyo en Infraestructura Técnica y Científica - Región Antioquia y eje Cafetero</t>
  </si>
  <si>
    <t>Proceso Apoyo en Infraestructura Técnica y Científica - CAR</t>
  </si>
  <si>
    <t>Proceso Adquisición de Bienes y Servicios</t>
  </si>
  <si>
    <t>Proceso Adquisición de Bienes y Servicios - Región Antioquia</t>
  </si>
  <si>
    <t>Proceso Apoyo en Infraestructura Técnica y Científica - Región Centro Oriente y Orinoquia</t>
  </si>
  <si>
    <t>Proceso Adquisición de Bienes y Servicios - Región Centro Oriente y Orinoquia</t>
  </si>
  <si>
    <t>Proceso Adquisición de Bienes y Servicios - Juegos Nacionales</t>
  </si>
  <si>
    <t>Proceso Apoyo en Infraestructura Técnica y Científica - Juegos Nacionales.</t>
  </si>
  <si>
    <t>Proceso Fomento al Desarrollo Humano y Social - Deporte escolar y Programa Supérate</t>
  </si>
  <si>
    <t>Consulta (enfoque hacia la prevención)</t>
  </si>
  <si>
    <t>Reporte de posibles actos de corrupción o irregularidades - Sec. de Transparencia  Presidencia</t>
  </si>
  <si>
    <t>Realizar las reuniones del Comité Institucional de Coordinación de Control Interno</t>
  </si>
  <si>
    <t>Diseñar y publicar cápsulas informativas sobre temas relacionados con el Control Interno.</t>
  </si>
  <si>
    <t>Relacion con Entes Externos de Control</t>
  </si>
  <si>
    <t>Coordinar y atender los requerimientos de los Entes de Control Externos</t>
  </si>
  <si>
    <t>Cuando se requiera</t>
  </si>
  <si>
    <t>Una (1) Mensual</t>
  </si>
  <si>
    <t>Permanente</t>
  </si>
  <si>
    <t>EQUIPO AUDITOR</t>
  </si>
  <si>
    <t>Angela Marquez</t>
  </si>
  <si>
    <t>Lixy Romero</t>
  </si>
  <si>
    <t>Sandra L. Montes
Angela Marquez</t>
  </si>
  <si>
    <t>Nicolas Morales</t>
  </si>
  <si>
    <t>Andres Galvis</t>
  </si>
  <si>
    <t>James Lizarazo</t>
  </si>
  <si>
    <t>Alejando Cano</t>
  </si>
  <si>
    <t>Todos</t>
  </si>
  <si>
    <t>Angela Marquez
Lixy Romero</t>
  </si>
  <si>
    <t xml:space="preserve">
6-mar-19
3-abr-19
6-may-19
6-jun-19
10-jul-19
15-ago-19
13-sep-19
16-oct-19
19-nov-19
13-dic-19</t>
  </si>
  <si>
    <t>21-feb-19
15-mar-19
12-abr-19
15-may-19
17-jun-19
22-jul-19
27-ago-19
24-sep-19
25-oct-19
28-nov-19
24-dic-19</t>
  </si>
  <si>
    <t>Seguimiento Rendición de Cuentas (Plan de mejoramiento institucional, cronograma de encuentros para el seguimiento ciudadano a compromisos y audiencia)</t>
  </si>
  <si>
    <t>Proceso Adquisición de Bienes y Servicios - Juegos nacionales</t>
  </si>
  <si>
    <t>2019IE0001066</t>
  </si>
  <si>
    <t>2019IE0000495</t>
  </si>
  <si>
    <t>2019IE0000087</t>
  </si>
  <si>
    <t>2019IE0000086</t>
  </si>
  <si>
    <t xml:space="preserve">2019IE0001192 </t>
  </si>
  <si>
    <t xml:space="preserve">Finalizada </t>
  </si>
  <si>
    <t>2019IE0000738</t>
  </si>
  <si>
    <t>2019IE0000498</t>
  </si>
  <si>
    <t>2019IE0000559</t>
  </si>
  <si>
    <t>2019IE0001287</t>
  </si>
  <si>
    <t>2019IE0001312</t>
  </si>
  <si>
    <t>2019IE0001217</t>
  </si>
  <si>
    <t>2019IE0001106</t>
  </si>
  <si>
    <t>2019IE0000607</t>
  </si>
  <si>
    <t>2019IE0000958</t>
  </si>
  <si>
    <t>SEDE AD.</t>
  </si>
  <si>
    <t xml:space="preserve">2019IE0000648 </t>
  </si>
  <si>
    <t>10101/2019</t>
  </si>
  <si>
    <t>Enviado a OPLAN a través de Correo E</t>
  </si>
  <si>
    <t>2019IE0001279</t>
  </si>
  <si>
    <t>2019IE0000800</t>
  </si>
  <si>
    <t>2019IE0001186</t>
  </si>
  <si>
    <t>2019IE0000916</t>
  </si>
  <si>
    <t>2019IE000652</t>
  </si>
  <si>
    <t>2019IE0001267</t>
  </si>
  <si>
    <t>2019IE0001183</t>
  </si>
  <si>
    <t>2019IE0001062</t>
  </si>
  <si>
    <t>2019IE0001285</t>
  </si>
  <si>
    <t>No Aplica</t>
  </si>
  <si>
    <t>2019IE0001371</t>
  </si>
  <si>
    <t>PERMANENTE</t>
  </si>
  <si>
    <t>2019IE0001379</t>
  </si>
  <si>
    <t>fecha plan</t>
  </si>
  <si>
    <t>diferencia</t>
  </si>
  <si>
    <t>N° eje mar</t>
  </si>
  <si>
    <t>N° prog anual</t>
  </si>
  <si>
    <t>Indicador Cumplimiento PAAI</t>
  </si>
  <si>
    <t>N° trabajos ejecutados</t>
  </si>
  <si>
    <t>Auditoria Interna</t>
  </si>
  <si>
    <t>% Cumplimiento</t>
  </si>
  <si>
    <t>Tipo de Trabajo</t>
  </si>
  <si>
    <t>TOTAL</t>
  </si>
  <si>
    <t>N° trabajos programados en el año</t>
  </si>
  <si>
    <t>2019IE0002748</t>
  </si>
  <si>
    <t>2019IE0002749</t>
  </si>
  <si>
    <t>2019IE0002466</t>
  </si>
  <si>
    <t>2019IE0002001</t>
  </si>
  <si>
    <t>2019IE0002810</t>
  </si>
  <si>
    <t>2019IE0002098</t>
  </si>
  <si>
    <t>2019IE0001840</t>
  </si>
  <si>
    <t>2019IE0002756</t>
  </si>
  <si>
    <t>2019IE0002155</t>
  </si>
  <si>
    <t>2019IE0002912</t>
  </si>
  <si>
    <t>2019IE0002877</t>
  </si>
  <si>
    <t>2019IE0002857</t>
  </si>
  <si>
    <t>atrasada</t>
  </si>
  <si>
    <t>2019IE0003072</t>
  </si>
  <si>
    <t>2019IE0002578</t>
  </si>
  <si>
    <t>2019IE0002574</t>
  </si>
  <si>
    <t>2019IE0003481</t>
  </si>
  <si>
    <t>2019IE0003475</t>
  </si>
  <si>
    <t>2019IE0003642</t>
  </si>
  <si>
    <t>2019IE0003765</t>
  </si>
  <si>
    <t>2019IE0003759</t>
  </si>
  <si>
    <t>2019IE0003849</t>
  </si>
  <si>
    <t>PUBLICADA</t>
  </si>
  <si>
    <t>2019IE0000736</t>
  </si>
  <si>
    <t>2019IE0004066</t>
  </si>
  <si>
    <t>2019IE0004508</t>
  </si>
  <si>
    <t>2019IE0004093</t>
  </si>
  <si>
    <t>2019IE0004162</t>
  </si>
  <si>
    <t>2019IE0004616</t>
  </si>
  <si>
    <t>2019IE0004217</t>
  </si>
  <si>
    <t>2019IE0004132</t>
  </si>
  <si>
    <t>2019IE0004241</t>
  </si>
  <si>
    <t>SEDE AD.- CAR</t>
  </si>
  <si>
    <t>2019IE0004724</t>
  </si>
  <si>
    <t>2019IE0004282</t>
  </si>
  <si>
    <t>2019IE0004466</t>
  </si>
  <si>
    <t>preliminar</t>
  </si>
  <si>
    <t>2019IE0004378</t>
  </si>
  <si>
    <t>2019IE0004651</t>
  </si>
  <si>
    <t>2019IE0004067</t>
  </si>
  <si>
    <t>2019IE0004088</t>
  </si>
  <si>
    <t>2019IE0004639</t>
  </si>
  <si>
    <t>2019IE0004263</t>
  </si>
  <si>
    <t>2019IE0004739</t>
  </si>
  <si>
    <t>2019IE0004133</t>
  </si>
  <si>
    <t>2019IE0004016</t>
  </si>
  <si>
    <t>2019IE0004373</t>
  </si>
  <si>
    <t>N° trabajos sin finalizar/ejecutar</t>
  </si>
  <si>
    <t>En tiempo: 28</t>
  </si>
  <si>
    <t>Extemporaneo: 57</t>
  </si>
  <si>
    <t>2019IE0005077</t>
  </si>
  <si>
    <t>2019IE0005078</t>
  </si>
  <si>
    <t>2019IE0004936</t>
  </si>
  <si>
    <t>2019EE0020222</t>
  </si>
  <si>
    <t>2019IE0005145</t>
  </si>
  <si>
    <t>SEDE AD - CAR</t>
  </si>
  <si>
    <t>2019IE0005258</t>
  </si>
  <si>
    <t>2019IE0005224</t>
  </si>
  <si>
    <t>2 Adquisicion de bienes y serv (Finalizacion anticipada cto Admon y abogado)
1 Adquisicion de bienes y serv (reprogramada)
1 Adquisicion de bienes y serv (en ejecución y reprogramada)
1 Altos Logros (en ejecución y reprogramada)
1 ATC (en ejecución y reprogramada)</t>
  </si>
  <si>
    <t>Elaboraci+on y Publicación Estrategias del Plan Anticorrupción y de Atención al Ciudadano</t>
  </si>
  <si>
    <t>Seguimiento Plan Anticorrupción y de Atención al Ciudadano y Mapa de Riesgos de Corrupción</t>
  </si>
  <si>
    <t>Seguimiento Mapa de Riesgos Gestión de la Entidad</t>
  </si>
  <si>
    <t>Diana Lovo
Lorena Campo</t>
  </si>
  <si>
    <t>4-mar-19
24-jul-19</t>
  </si>
  <si>
    <t>8-mar-19
5-ago-19</t>
  </si>
  <si>
    <t xml:space="preserve">
23-abr-19
23-ago-19
2-dic-19</t>
  </si>
  <si>
    <t>15-feb-19
3-may-19
4-sep-19
12-dic-19</t>
  </si>
  <si>
    <t xml:space="preserve">Seguimiento y monitoreo mensual de Austeridad en el Gasto Público (por áreas) </t>
  </si>
  <si>
    <t>Lixy Romero
Johana
(desde nov)</t>
  </si>
  <si>
    <t>29-mar-19
22-abr-19
16-may-19
18-jun-19
16-jul-19
16-ago-19
17-sep-19
16-oct-19
18-nov-19
16-dic-19</t>
  </si>
  <si>
    <t>15-mar-19
4-abr-19
3-may-19
5-jun-19
3-jul-19
2-ago-19
3-sep-19
2-oct-19
1-nov-19
3-dic-19</t>
  </si>
  <si>
    <t>Seguimiento y monitoreo trimestral de Austeridad en el Gasto Público (por áreas)</t>
  </si>
  <si>
    <t xml:space="preserve">
4-abr-19
11-jul-19
11-oct-19</t>
  </si>
  <si>
    <t>25-ene-19
22-abr-19
18-jul-19
18-oct-19</t>
  </si>
  <si>
    <t>Nicolas Morales
Johana Sierra</t>
  </si>
  <si>
    <t xml:space="preserve">
26-sep-19</t>
  </si>
  <si>
    <t>21-ene-19
9-oct-19</t>
  </si>
  <si>
    <t xml:space="preserve">
7-oct-19</t>
  </si>
  <si>
    <t>28-feb-19
22-oct-19</t>
  </si>
  <si>
    <t xml:space="preserve">Informe de Gestión de la OCI al Congreso de la República. </t>
  </si>
  <si>
    <t xml:space="preserve">
8-abr-19
12-jul-19
21-oct-19</t>
  </si>
  <si>
    <t>28-ene-19
26-abr-19
26-jul-19
1-nov-19</t>
  </si>
  <si>
    <t>14-may-19
10-dic-19</t>
  </si>
  <si>
    <t>24-may-19
23-dic-19</t>
  </si>
  <si>
    <t xml:space="preserve">
11-jul-19
24-oct-19</t>
  </si>
  <si>
    <t>1-mar-19
1-ago-19
7-nov-19</t>
  </si>
  <si>
    <t>4-mar-19
11-sep-19</t>
  </si>
  <si>
    <t>15-mar-19
25-sep-19</t>
  </si>
  <si>
    <t>Lorena Campo</t>
  </si>
  <si>
    <t xml:space="preserve">
9-may-19
15-nov-19</t>
  </si>
  <si>
    <t>28-feb-19
22-may-19
28-nov-19</t>
  </si>
  <si>
    <t xml:space="preserve">
15-jmay-19
11-oct-19</t>
  </si>
  <si>
    <t>26-feb-19
28-may-19
29-oct-19</t>
  </si>
  <si>
    <t>4-mar-19
3-jul-19
26-nov-19</t>
  </si>
  <si>
    <t>8-mar-19
10-jul-19
3-dic-19</t>
  </si>
  <si>
    <t>13-jun-19
29-nov-19</t>
  </si>
  <si>
    <t>25-jun-19
10-dic-19</t>
  </si>
  <si>
    <t>5-mar-19
6-sep-19</t>
  </si>
  <si>
    <t>15-mar-19
8-oct-19</t>
  </si>
  <si>
    <t>Cuarto trimestre</t>
  </si>
  <si>
    <t>Seguimiento a los procedimientos relacionados con tiquetes, legalizaciones de comisiones y gastos de desplazamiento</t>
  </si>
  <si>
    <t>Seguimiento Presupuestal Detallado</t>
  </si>
  <si>
    <t>Seguimiento Comité de Contratación 2018-2019 (normatividad, reuniones y funciones, entre otros)</t>
  </si>
  <si>
    <t>Informe Indicadores de gestión Proceso ATC Infraestructura</t>
  </si>
  <si>
    <t>Estefania Caballero</t>
  </si>
  <si>
    <t>Proceso Altos Logros - Juegos nacionales y Paranacionales</t>
  </si>
  <si>
    <t>Seguimientos (enfoque hacia la prevención)</t>
  </si>
  <si>
    <t>Seguimiento plan de mejoramiento AI Fomento - Deporte escolar y superate</t>
  </si>
  <si>
    <t xml:space="preserve">Seguimiento AI Región Caribe (Tierralta - Cordoba) </t>
  </si>
  <si>
    <t xml:space="preserve">Seguimiento AI ATC - Juegos Nacionales </t>
  </si>
  <si>
    <t>Seguimiento AI Altos Logros - Juegos Nacionales y Paranacionales</t>
  </si>
  <si>
    <t>Seguimiento AI Región Antioquia y eje Cafetero (estadio Garzón -Huila)</t>
  </si>
  <si>
    <t>Seguimiento Avance Planes de Mejoramiento Seguimientos Normativos y Auditoria Internas realizadas</t>
  </si>
  <si>
    <t>Seguimiento plan de mejoramiento Proceso ATC Infraestructura</t>
  </si>
  <si>
    <t>Sesiones Ordinarias Marzo y Octubre</t>
  </si>
  <si>
    <t>Plan de Mejoramiento Archivístico - PMA. Trimestral y Semestral (Aplica Seguiento normatividad AGN)</t>
  </si>
  <si>
    <t>N° trabajos programados corte 31-oct</t>
  </si>
  <si>
    <t>% Cumplimiento
corte 31-oct</t>
  </si>
  <si>
    <t>1 Informe de Gestión de los Comités de Conciliación (Extemporaneo)
1 Seguimiento PMA (por ausencia de recursos)
1 Implementación del PGD (por ausencia de recursos)
1 Seguimiento SGSST (reprogramado)
1 Reporte Información al SIGEP (eliminado)</t>
  </si>
  <si>
    <t>2019EE0002273</t>
  </si>
  <si>
    <t>2019IE0005294</t>
  </si>
  <si>
    <t>2019IE0005336</t>
  </si>
  <si>
    <t>2019IE0005347</t>
  </si>
  <si>
    <t>SOLICITUD PRORROGA</t>
  </si>
  <si>
    <t>2019IE0005381</t>
  </si>
  <si>
    <t>2019IE0005172</t>
  </si>
  <si>
    <t>Lunes 15 de octubre de 2019</t>
  </si>
  <si>
    <t>2019IE0005386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</si>
</sst>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64" formatCode="[$-F800]dddd\,\ mmmm\ dd\,\ yyyy"/>
  </numFmts>
  <fonts count="2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3"/>
      <name val="Calibri"/>
      <family val="2"/>
      <scheme val="minor"/>
    </font>
    <font>
      <sz val="1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Calibri"/>
      <family val="2"/>
      <scheme val="minor"/>
    </font>
    <font>
      <sz val="14"/>
      <color rgb="FF000000"/>
      <name val="Arial"/>
      <family val="2"/>
    </font>
    <font>
      <sz val="14"/>
      <color theme="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41" fontId="19" fillId="0" borderId="0" applyFont="0" applyFill="0" applyBorder="0" applyAlignment="0" applyProtection="0"/>
    <xf numFmtId="9" fontId="19" fillId="0" borderId="0" applyFont="0" applyFill="0" applyBorder="0" applyAlignment="0" applyProtection="0"/>
  </cellStyleXfs>
  <cellXfs count="217">
    <xf numFmtId="0" fontId="0" fillId="0" borderId="0" xfId="0"/>
    <xf numFmtId="0" fontId="8" fillId="2" borderId="9" xfId="1" applyFont="1" applyFill="1" applyBorder="1" applyAlignment="1">
      <alignment vertical="center"/>
    </xf>
    <xf numFmtId="0" fontId="10" fillId="0" borderId="0" xfId="0" applyFont="1"/>
    <xf numFmtId="0" fontId="11" fillId="0" borderId="5" xfId="0" applyFont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/>
    </xf>
    <xf numFmtId="0" fontId="12" fillId="3" borderId="0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justify"/>
    </xf>
    <xf numFmtId="0" fontId="11" fillId="0" borderId="5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center" vertical="center" wrapText="1"/>
    </xf>
    <xf numFmtId="14" fontId="11" fillId="0" borderId="2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1" fontId="0" fillId="3" borderId="0" xfId="2" applyFont="1" applyFill="1" applyBorder="1" applyAlignment="1">
      <alignment horizontal="center" vertical="center" wrapText="1"/>
    </xf>
    <xf numFmtId="41" fontId="13" fillId="3" borderId="0" xfId="2" applyFont="1" applyFill="1" applyBorder="1" applyAlignment="1">
      <alignment horizontal="center" vertical="center" wrapText="1"/>
    </xf>
    <xf numFmtId="41" fontId="18" fillId="3" borderId="0" xfId="2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" fontId="0" fillId="3" borderId="0" xfId="0" applyNumberForma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41" fontId="0" fillId="3" borderId="0" xfId="0" applyNumberFormat="1" applyFill="1" applyAlignment="1">
      <alignment vertical="center"/>
    </xf>
    <xf numFmtId="0" fontId="1" fillId="3" borderId="2" xfId="0" applyFont="1" applyFill="1" applyBorder="1" applyAlignment="1">
      <alignment vertical="center"/>
    </xf>
    <xf numFmtId="0" fontId="21" fillId="3" borderId="0" xfId="0" applyFont="1" applyFill="1" applyAlignment="1">
      <alignment vertical="center"/>
    </xf>
    <xf numFmtId="41" fontId="21" fillId="3" borderId="2" xfId="0" applyNumberFormat="1" applyFont="1" applyFill="1" applyBorder="1" applyAlignment="1">
      <alignment horizontal="center" vertical="center"/>
    </xf>
    <xf numFmtId="41" fontId="1" fillId="3" borderId="2" xfId="0" applyNumberFormat="1" applyFont="1" applyFill="1" applyBorder="1" applyAlignment="1">
      <alignment horizontal="center" vertical="center"/>
    </xf>
    <xf numFmtId="0" fontId="1" fillId="6" borderId="2" xfId="0" applyFont="1" applyFill="1" applyBorder="1" applyAlignment="1">
      <alignment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3" fillId="0" borderId="0" xfId="0" applyFont="1"/>
    <xf numFmtId="0" fontId="18" fillId="0" borderId="5" xfId="0" applyFont="1" applyBorder="1" applyAlignment="1">
      <alignment vertical="center" wrapText="1"/>
    </xf>
    <xf numFmtId="0" fontId="1" fillId="6" borderId="33" xfId="0" applyFont="1" applyFill="1" applyBorder="1" applyAlignment="1">
      <alignment horizontal="center" vertical="center" wrapText="1"/>
    </xf>
    <xf numFmtId="41" fontId="21" fillId="3" borderId="33" xfId="0" applyNumberFormat="1" applyFont="1" applyFill="1" applyBorder="1" applyAlignment="1">
      <alignment horizontal="center" vertical="center"/>
    </xf>
    <xf numFmtId="9" fontId="1" fillId="3" borderId="33" xfId="3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 wrapText="1"/>
    </xf>
    <xf numFmtId="16" fontId="12" fillId="3" borderId="0" xfId="0" applyNumberFormat="1" applyFont="1" applyFill="1" applyBorder="1" applyAlignment="1">
      <alignment horizontal="center" vertical="center" wrapText="1"/>
    </xf>
    <xf numFmtId="16" fontId="12" fillId="0" borderId="0" xfId="0" applyNumberFormat="1" applyFont="1" applyFill="1" applyBorder="1" applyAlignment="1">
      <alignment horizontal="center" vertical="center" wrapText="1"/>
    </xf>
    <xf numFmtId="16" fontId="14" fillId="0" borderId="0" xfId="0" applyNumberFormat="1" applyFont="1" applyFill="1" applyBorder="1" applyAlignment="1">
      <alignment horizontal="center" vertical="center" wrapText="1"/>
    </xf>
    <xf numFmtId="16" fontId="12" fillId="0" borderId="0" xfId="0" applyNumberFormat="1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41" fontId="23" fillId="3" borderId="2" xfId="0" applyNumberFormat="1" applyFont="1" applyFill="1" applyBorder="1" applyAlignment="1">
      <alignment horizontal="center" vertical="center"/>
    </xf>
    <xf numFmtId="9" fontId="24" fillId="3" borderId="2" xfId="3" applyFont="1" applyFill="1" applyBorder="1" applyAlignment="1">
      <alignment horizontal="center" vertical="center"/>
    </xf>
    <xf numFmtId="41" fontId="24" fillId="3" borderId="2" xfId="0" applyNumberFormat="1" applyFont="1" applyFill="1" applyBorder="1" applyAlignment="1">
      <alignment horizontal="center" vertical="center"/>
    </xf>
    <xf numFmtId="41" fontId="12" fillId="0" borderId="0" xfId="2" applyFont="1" applyFill="1" applyBorder="1" applyAlignment="1">
      <alignment horizontal="center" vertical="center" wrapText="1"/>
    </xf>
    <xf numFmtId="41" fontId="12" fillId="3" borderId="0" xfId="2" applyFont="1" applyFill="1" applyBorder="1" applyAlignment="1">
      <alignment horizontal="center" vertical="center" wrapText="1"/>
    </xf>
    <xf numFmtId="41" fontId="12" fillId="0" borderId="0" xfId="2" applyFont="1" applyBorder="1" applyAlignment="1">
      <alignment horizontal="center" vertical="center" wrapText="1"/>
    </xf>
    <xf numFmtId="41" fontId="10" fillId="3" borderId="0" xfId="2" applyFont="1" applyFill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1" fontId="0" fillId="0" borderId="0" xfId="2" applyFont="1" applyAlignment="1">
      <alignment horizontal="center" vertical="center"/>
    </xf>
    <xf numFmtId="0" fontId="0" fillId="0" borderId="0" xfId="0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41" fontId="10" fillId="0" borderId="0" xfId="2" applyFont="1" applyAlignment="1">
      <alignment horizontal="center" vertical="center"/>
    </xf>
    <xf numFmtId="0" fontId="10" fillId="0" borderId="0" xfId="0" applyFont="1" applyAlignment="1">
      <alignment vertical="center"/>
    </xf>
    <xf numFmtId="41" fontId="10" fillId="0" borderId="0" xfId="2" applyFont="1" applyBorder="1" applyAlignment="1">
      <alignment horizontal="center" vertical="center"/>
    </xf>
    <xf numFmtId="16" fontId="10" fillId="0" borderId="0" xfId="0" applyNumberFormat="1" applyFont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41" fontId="0" fillId="0" borderId="0" xfId="2" applyFont="1" applyBorder="1" applyAlignment="1">
      <alignment horizontal="center" vertical="center"/>
    </xf>
    <xf numFmtId="0" fontId="21" fillId="3" borderId="2" xfId="0" applyFont="1" applyFill="1" applyBorder="1" applyAlignment="1">
      <alignment vertical="center"/>
    </xf>
    <xf numFmtId="0" fontId="25" fillId="3" borderId="2" xfId="0" applyFont="1" applyFill="1" applyBorder="1" applyAlignment="1">
      <alignment vertical="center" wrapText="1"/>
    </xf>
    <xf numFmtId="41" fontId="26" fillId="3" borderId="2" xfId="0" applyNumberFormat="1" applyFont="1" applyFill="1" applyBorder="1" applyAlignment="1">
      <alignment horizontal="center" vertical="center"/>
    </xf>
    <xf numFmtId="9" fontId="0" fillId="3" borderId="0" xfId="3" applyFont="1" applyFill="1" applyAlignment="1">
      <alignment vertical="center"/>
    </xf>
    <xf numFmtId="41" fontId="12" fillId="3" borderId="0" xfId="2" applyFont="1" applyFill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7" fillId="4" borderId="1" xfId="0" applyFont="1" applyFill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1" fillId="0" borderId="31" xfId="0" applyFont="1" applyBorder="1" applyAlignment="1">
      <alignment horizontal="center" vertical="center"/>
    </xf>
    <xf numFmtId="14" fontId="21" fillId="0" borderId="13" xfId="0" applyNumberFormat="1" applyFont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14" fontId="27" fillId="0" borderId="2" xfId="0" applyNumberFormat="1" applyFont="1" applyBorder="1" applyAlignment="1">
      <alignment horizontal="center" vertical="center" wrapText="1"/>
    </xf>
    <xf numFmtId="0" fontId="27" fillId="3" borderId="2" xfId="0" applyFont="1" applyFill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justify" vertical="center" wrapText="1"/>
    </xf>
    <xf numFmtId="0" fontId="15" fillId="0" borderId="2" xfId="0" applyFont="1" applyFill="1" applyBorder="1" applyAlignment="1">
      <alignment horizontal="center" vertical="center"/>
    </xf>
    <xf numFmtId="15" fontId="15" fillId="0" borderId="2" xfId="0" applyNumberFormat="1" applyFont="1" applyFill="1" applyBorder="1" applyAlignment="1">
      <alignment horizontal="center" vertical="center" wrapText="1"/>
    </xf>
    <xf numFmtId="0" fontId="27" fillId="0" borderId="2" xfId="0" applyFont="1" applyBorder="1" applyAlignment="1">
      <alignment vertical="center" wrapText="1"/>
    </xf>
    <xf numFmtId="0" fontId="27" fillId="4" borderId="2" xfId="0" applyFont="1" applyFill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24" fillId="0" borderId="2" xfId="0" applyFont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14" fontId="21" fillId="0" borderId="2" xfId="0" applyNumberFormat="1" applyFont="1" applyBorder="1" applyAlignment="1">
      <alignment horizontal="center" vertical="center"/>
    </xf>
    <xf numFmtId="0" fontId="21" fillId="3" borderId="2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 wrapText="1"/>
    </xf>
    <xf numFmtId="15" fontId="15" fillId="3" borderId="2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4" fontId="15" fillId="0" borderId="2" xfId="0" applyNumberFormat="1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 wrapText="1"/>
    </xf>
    <xf numFmtId="14" fontId="27" fillId="0" borderId="2" xfId="0" applyNumberFormat="1" applyFont="1" applyFill="1" applyBorder="1" applyAlignment="1">
      <alignment horizontal="center" vertical="center" wrapText="1"/>
    </xf>
    <xf numFmtId="0" fontId="21" fillId="0" borderId="2" xfId="0" applyFont="1" applyBorder="1"/>
    <xf numFmtId="0" fontId="15" fillId="0" borderId="2" xfId="0" applyFont="1" applyBorder="1" applyAlignment="1">
      <alignment horizontal="center" vertical="center"/>
    </xf>
    <xf numFmtId="0" fontId="23" fillId="0" borderId="1" xfId="0" applyFont="1" applyFill="1" applyBorder="1" applyAlignment="1">
      <alignment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7" fillId="0" borderId="30" xfId="0" applyFont="1" applyBorder="1" applyAlignment="1">
      <alignment horizontal="center" vertical="center" wrapText="1"/>
    </xf>
    <xf numFmtId="14" fontId="27" fillId="0" borderId="30" xfId="0" applyNumberFormat="1" applyFont="1" applyBorder="1" applyAlignment="1">
      <alignment horizontal="center" vertical="center" wrapText="1"/>
    </xf>
    <xf numFmtId="14" fontId="27" fillId="3" borderId="30" xfId="0" applyNumberFormat="1" applyFont="1" applyFill="1" applyBorder="1" applyAlignment="1">
      <alignment horizontal="center" vertical="center" wrapText="1"/>
    </xf>
    <xf numFmtId="0" fontId="27" fillId="3" borderId="30" xfId="0" applyFont="1" applyFill="1" applyBorder="1" applyAlignment="1">
      <alignment horizontal="center" vertical="center" wrapText="1"/>
    </xf>
    <xf numFmtId="0" fontId="27" fillId="0" borderId="33" xfId="0" applyFont="1" applyBorder="1" applyAlignment="1">
      <alignment vertical="center" wrapText="1"/>
    </xf>
    <xf numFmtId="0" fontId="27" fillId="0" borderId="1" xfId="0" applyFont="1" applyBorder="1" applyAlignment="1">
      <alignment horizontal="center" vertical="center" wrapText="1"/>
    </xf>
    <xf numFmtId="14" fontId="27" fillId="0" borderId="1" xfId="0" applyNumberFormat="1" applyFont="1" applyBorder="1" applyAlignment="1">
      <alignment horizontal="center" vertical="center" wrapText="1"/>
    </xf>
    <xf numFmtId="14" fontId="27" fillId="3" borderId="2" xfId="0" applyNumberFormat="1" applyFont="1" applyFill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21" fillId="0" borderId="0" xfId="0" applyFont="1"/>
    <xf numFmtId="0" fontId="23" fillId="0" borderId="1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15" fillId="0" borderId="30" xfId="0" applyFont="1" applyFill="1" applyBorder="1" applyAlignment="1">
      <alignment horizontal="justify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21" fillId="0" borderId="2" xfId="0" applyFont="1" applyFill="1" applyBorder="1" applyAlignment="1">
      <alignment horizontal="center" vertical="center"/>
    </xf>
    <xf numFmtId="0" fontId="27" fillId="0" borderId="1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21" fillId="0" borderId="2" xfId="0" applyFont="1" applyFill="1" applyBorder="1" applyAlignment="1">
      <alignment horizontal="left" vertical="center" wrapText="1"/>
    </xf>
    <xf numFmtId="0" fontId="27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14" fontId="27" fillId="0" borderId="1" xfId="0" applyNumberFormat="1" applyFont="1" applyFill="1" applyBorder="1" applyAlignment="1">
      <alignment horizontal="center" vertical="center" wrapText="1"/>
    </xf>
    <xf numFmtId="0" fontId="27" fillId="9" borderId="1" xfId="0" applyFont="1" applyFill="1" applyBorder="1" applyAlignment="1">
      <alignment horizontal="center" vertical="center" wrapText="1"/>
    </xf>
    <xf numFmtId="0" fontId="27" fillId="3" borderId="2" xfId="0" applyFont="1" applyFill="1" applyBorder="1" applyAlignment="1">
      <alignment vertical="center" wrapText="1"/>
    </xf>
    <xf numFmtId="0" fontId="27" fillId="4" borderId="22" xfId="0" applyFont="1" applyFill="1" applyBorder="1" applyAlignment="1">
      <alignment vertical="center" wrapText="1"/>
    </xf>
    <xf numFmtId="14" fontId="27" fillId="0" borderId="1" xfId="0" applyNumberFormat="1" applyFont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25" fillId="5" borderId="2" xfId="0" applyFont="1" applyFill="1" applyBorder="1" applyAlignment="1">
      <alignment vertical="center" wrapText="1"/>
    </xf>
    <xf numFmtId="0" fontId="15" fillId="0" borderId="10" xfId="0" applyFont="1" applyBorder="1" applyAlignment="1">
      <alignment horizontal="center" vertical="center" wrapText="1"/>
    </xf>
    <xf numFmtId="15" fontId="15" fillId="3" borderId="2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21" fillId="0" borderId="30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5" fillId="0" borderId="30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30" xfId="0" applyFont="1" applyFill="1" applyBorder="1" applyAlignment="1">
      <alignment horizontal="center" vertical="center" wrapText="1"/>
    </xf>
    <xf numFmtId="0" fontId="15" fillId="0" borderId="28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15" fillId="3" borderId="28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/>
    </xf>
    <xf numFmtId="0" fontId="22" fillId="2" borderId="16" xfId="0" applyFont="1" applyFill="1" applyBorder="1" applyAlignment="1">
      <alignment horizontal="center" vertical="center" wrapText="1"/>
    </xf>
    <xf numFmtId="0" fontId="22" fillId="2" borderId="17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justify" vertical="center" wrapText="1"/>
    </xf>
    <xf numFmtId="0" fontId="8" fillId="2" borderId="8" xfId="0" applyFont="1" applyFill="1" applyBorder="1" applyAlignment="1">
      <alignment horizontal="justify" vertical="center" wrapText="1"/>
    </xf>
    <xf numFmtId="164" fontId="16" fillId="5" borderId="23" xfId="0" applyNumberFormat="1" applyFont="1" applyFill="1" applyBorder="1" applyAlignment="1">
      <alignment horizontal="center" vertical="center" wrapText="1"/>
    </xf>
    <xf numFmtId="164" fontId="16" fillId="5" borderId="5" xfId="0" applyNumberFormat="1" applyFont="1" applyFill="1" applyBorder="1" applyAlignment="1">
      <alignment horizontal="center" vertical="center" wrapText="1"/>
    </xf>
    <xf numFmtId="164" fontId="16" fillId="5" borderId="24" xfId="0" applyNumberFormat="1" applyFont="1" applyFill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6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15" fillId="0" borderId="30" xfId="0" applyFont="1" applyFill="1" applyBorder="1" applyAlignment="1">
      <alignment horizontal="justify" vertical="center" wrapText="1"/>
    </xf>
    <xf numFmtId="0" fontId="15" fillId="0" borderId="28" xfId="0" applyFont="1" applyFill="1" applyBorder="1" applyAlignment="1">
      <alignment horizontal="justify" vertical="center" wrapText="1"/>
    </xf>
    <xf numFmtId="0" fontId="15" fillId="0" borderId="1" xfId="0" applyFont="1" applyFill="1" applyBorder="1" applyAlignment="1">
      <alignment horizontal="justify" vertical="center" wrapText="1"/>
    </xf>
    <xf numFmtId="15" fontId="15" fillId="0" borderId="30" xfId="0" applyNumberFormat="1" applyFont="1" applyFill="1" applyBorder="1" applyAlignment="1">
      <alignment horizontal="center" vertical="center" wrapText="1"/>
    </xf>
    <xf numFmtId="15" fontId="15" fillId="0" borderId="28" xfId="0" applyNumberFormat="1" applyFont="1" applyFill="1" applyBorder="1" applyAlignment="1">
      <alignment horizontal="center" vertical="center" wrapText="1"/>
    </xf>
    <xf numFmtId="15" fontId="15" fillId="0" borderId="1" xfId="0" applyNumberFormat="1" applyFont="1" applyFill="1" applyBorder="1" applyAlignment="1">
      <alignment horizontal="center" vertical="center" wrapText="1"/>
    </xf>
    <xf numFmtId="0" fontId="8" fillId="2" borderId="23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8" fillId="2" borderId="24" xfId="1" applyFont="1" applyFill="1" applyBorder="1" applyAlignment="1">
      <alignment horizontal="center" vertical="center"/>
    </xf>
    <xf numFmtId="0" fontId="17" fillId="0" borderId="23" xfId="1" applyFont="1" applyFill="1" applyBorder="1" applyAlignment="1">
      <alignment horizontal="center" vertical="center"/>
    </xf>
    <xf numFmtId="0" fontId="17" fillId="0" borderId="5" xfId="1" applyFont="1" applyFill="1" applyBorder="1" applyAlignment="1">
      <alignment horizontal="center" vertical="center"/>
    </xf>
    <xf numFmtId="0" fontId="17" fillId="0" borderId="24" xfId="1" applyFont="1" applyFill="1" applyBorder="1" applyAlignment="1">
      <alignment horizontal="center" vertical="center"/>
    </xf>
    <xf numFmtId="0" fontId="27" fillId="0" borderId="25" xfId="0" applyFont="1" applyBorder="1" applyAlignment="1">
      <alignment horizontal="center" vertical="center" wrapText="1"/>
    </xf>
    <xf numFmtId="0" fontId="15" fillId="0" borderId="27" xfId="0" applyFont="1" applyFill="1" applyBorder="1" applyAlignment="1">
      <alignment horizontal="justify" vertical="center" wrapText="1"/>
    </xf>
    <xf numFmtId="15" fontId="15" fillId="3" borderId="27" xfId="0" applyNumberFormat="1" applyFont="1" applyFill="1" applyBorder="1" applyAlignment="1">
      <alignment horizontal="center" vertical="center" wrapText="1"/>
    </xf>
    <xf numFmtId="15" fontId="15" fillId="3" borderId="28" xfId="0" applyNumberFormat="1" applyFont="1" applyFill="1" applyBorder="1" applyAlignment="1">
      <alignment horizontal="center" vertical="center" wrapText="1"/>
    </xf>
    <xf numFmtId="15" fontId="15" fillId="3" borderId="1" xfId="0" applyNumberFormat="1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/>
    </xf>
    <xf numFmtId="0" fontId="15" fillId="0" borderId="27" xfId="0" applyFont="1" applyFill="1" applyBorder="1" applyAlignment="1">
      <alignment horizontal="center" vertical="center"/>
    </xf>
    <xf numFmtId="15" fontId="15" fillId="3" borderId="30" xfId="0" applyNumberFormat="1" applyFont="1" applyFill="1" applyBorder="1" applyAlignment="1">
      <alignment horizontal="center" vertical="center" wrapText="1"/>
    </xf>
    <xf numFmtId="0" fontId="21" fillId="0" borderId="30" xfId="0" applyFont="1" applyFill="1" applyBorder="1" applyAlignment="1">
      <alignment horizontal="justify" vertical="center" wrapText="1"/>
    </xf>
    <xf numFmtId="0" fontId="21" fillId="0" borderId="28" xfId="0" applyFont="1" applyFill="1" applyBorder="1" applyAlignment="1">
      <alignment horizontal="justify" vertical="center" wrapText="1"/>
    </xf>
    <xf numFmtId="0" fontId="21" fillId="0" borderId="1" xfId="0" applyFont="1" applyFill="1" applyBorder="1" applyAlignment="1">
      <alignment horizontal="justify" vertical="center" wrapText="1"/>
    </xf>
    <xf numFmtId="0" fontId="27" fillId="0" borderId="2" xfId="0" applyFont="1" applyBorder="1" applyAlignment="1">
      <alignment horizontal="center" vertical="center" wrapText="1"/>
    </xf>
    <xf numFmtId="15" fontId="15" fillId="0" borderId="30" xfId="0" applyNumberFormat="1" applyFont="1" applyBorder="1" applyAlignment="1">
      <alignment horizontal="center" vertical="center" wrapText="1"/>
    </xf>
    <xf numFmtId="15" fontId="15" fillId="0" borderId="28" xfId="0" applyNumberFormat="1" applyFont="1" applyBorder="1" applyAlignment="1">
      <alignment horizontal="center" vertical="center" wrapText="1"/>
    </xf>
    <xf numFmtId="15" fontId="15" fillId="0" borderId="1" xfId="0" applyNumberFormat="1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15" fillId="0" borderId="28" xfId="0" applyFont="1" applyFill="1" applyBorder="1" applyAlignment="1">
      <alignment horizontal="center" vertical="center" wrapText="1"/>
    </xf>
    <xf numFmtId="41" fontId="12" fillId="0" borderId="0" xfId="2" applyFont="1" applyFill="1" applyBorder="1" applyAlignment="1">
      <alignment horizontal="center" vertical="center" wrapText="1"/>
    </xf>
    <xf numFmtId="41" fontId="12" fillId="3" borderId="0" xfId="2" applyFont="1" applyFill="1" applyBorder="1" applyAlignment="1">
      <alignment horizontal="center" vertical="center" wrapText="1"/>
    </xf>
    <xf numFmtId="41" fontId="12" fillId="0" borderId="0" xfId="2" applyFont="1" applyBorder="1" applyAlignment="1">
      <alignment horizontal="center" vertical="center" wrapText="1"/>
    </xf>
    <xf numFmtId="41" fontId="10" fillId="3" borderId="0" xfId="2" applyFont="1" applyFill="1" applyBorder="1" applyAlignment="1">
      <alignment horizontal="center" vertical="center" wrapText="1"/>
    </xf>
    <xf numFmtId="0" fontId="20" fillId="3" borderId="32" xfId="0" applyFont="1" applyFill="1" applyBorder="1" applyAlignment="1">
      <alignment horizontal="center" vertical="center"/>
    </xf>
    <xf numFmtId="0" fontId="1" fillId="8" borderId="33" xfId="0" applyFont="1" applyFill="1" applyBorder="1" applyAlignment="1">
      <alignment horizontal="center" vertical="center" wrapText="1"/>
    </xf>
    <xf numFmtId="0" fontId="1" fillId="8" borderId="34" xfId="0" applyFont="1" applyFill="1" applyBorder="1" applyAlignment="1">
      <alignment horizontal="center" vertical="center" wrapText="1"/>
    </xf>
  </cellXfs>
  <cellStyles count="4">
    <cellStyle name="Millares [0]" xfId="2" builtinId="6"/>
    <cellStyle name="Normal" xfId="0" builtinId="0"/>
    <cellStyle name="Normal 2" xfId="1"/>
    <cellStyle name="Porcentaje" xfId="3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5</xdr:row>
      <xdr:rowOff>171450</xdr:rowOff>
    </xdr:from>
    <xdr:to>
      <xdr:col>1</xdr:col>
      <xdr:colOff>2078567</xdr:colOff>
      <xdr:row>8</xdr:row>
      <xdr:rowOff>38100</xdr:rowOff>
    </xdr:to>
    <xdr:pic>
      <xdr:nvPicPr>
        <xdr:cNvPr id="3" name="2 Imagen" descr="Logo-Mindeporte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590550"/>
          <a:ext cx="2021417" cy="495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O150"/>
  <sheetViews>
    <sheetView showGridLines="0" tabSelected="1" view="pageBreakPreview" topLeftCell="A4" zoomScale="70" zoomScaleNormal="70" zoomScaleSheetLayoutView="70" workbookViewId="0">
      <pane xSplit="1" ySplit="12" topLeftCell="B121" activePane="bottomRight" state="frozen"/>
      <selection activeCell="A4" sqref="A4"/>
      <selection pane="topRight" activeCell="B4" sqref="B4"/>
      <selection pane="bottomLeft" activeCell="A16" sqref="A16"/>
      <selection pane="bottomRight" activeCell="BH133" sqref="BH133"/>
    </sheetView>
  </sheetViews>
  <sheetFormatPr baseColWidth="10" defaultRowHeight="15" x14ac:dyDescent="0.25"/>
  <cols>
    <col min="1" max="1" width="1.7109375" customWidth="1"/>
    <col min="2" max="2" width="32.140625" customWidth="1"/>
    <col min="3" max="3" width="35.7109375" style="11" customWidth="1"/>
    <col min="4" max="4" width="22.140625" style="11" customWidth="1"/>
    <col min="5" max="5" width="20.140625" style="29" customWidth="1"/>
    <col min="6" max="6" width="26" style="29" customWidth="1"/>
    <col min="7" max="57" width="2.7109375" customWidth="1"/>
    <col min="58" max="58" width="14.42578125" style="19" customWidth="1"/>
    <col min="59" max="59" width="18.5703125" hidden="1" customWidth="1"/>
    <col min="60" max="60" width="21.7109375" customWidth="1"/>
    <col min="61" max="61" width="22.140625" style="19" customWidth="1"/>
    <col min="62" max="62" width="0.85546875" customWidth="1"/>
    <col min="63" max="63" width="10.85546875" style="49" hidden="1" customWidth="1"/>
    <col min="64" max="64" width="10" style="15" hidden="1" customWidth="1"/>
    <col min="65" max="66" width="11.42578125" style="59" hidden="1" customWidth="1"/>
    <col min="67" max="67" width="11.42578125" style="51" hidden="1" customWidth="1"/>
    <col min="68" max="68" width="11.42578125" customWidth="1"/>
  </cols>
  <sheetData>
    <row r="1" spans="2:67" hidden="1" x14ac:dyDescent="0.25">
      <c r="BF1" s="19" t="s">
        <v>29</v>
      </c>
      <c r="BM1" s="50"/>
      <c r="BN1" s="50"/>
    </row>
    <row r="2" spans="2:67" hidden="1" x14ac:dyDescent="0.25">
      <c r="BF2" s="19" t="s">
        <v>28</v>
      </c>
      <c r="BM2" s="50"/>
      <c r="BN2" s="50"/>
    </row>
    <row r="3" spans="2:67" hidden="1" x14ac:dyDescent="0.25">
      <c r="BF3" s="19" t="s">
        <v>30</v>
      </c>
      <c r="BM3" s="50"/>
      <c r="BN3" s="50"/>
    </row>
    <row r="4" spans="2:67" ht="15.75" thickBot="1" x14ac:dyDescent="0.3">
      <c r="BM4" s="50"/>
      <c r="BN4" s="50"/>
    </row>
    <row r="5" spans="2:67" ht="16.5" thickBot="1" x14ac:dyDescent="0.3">
      <c r="B5" s="133"/>
      <c r="C5" s="136" t="s">
        <v>19</v>
      </c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7"/>
      <c r="AB5" s="137"/>
      <c r="AC5" s="137"/>
      <c r="AD5" s="137"/>
      <c r="AE5" s="137"/>
      <c r="AF5" s="137"/>
      <c r="AG5" s="137"/>
      <c r="AH5" s="137"/>
      <c r="AI5" s="137"/>
      <c r="AJ5" s="137"/>
      <c r="AK5" s="137"/>
      <c r="AL5" s="137"/>
      <c r="AM5" s="137"/>
      <c r="AN5" s="137"/>
      <c r="AO5" s="137"/>
      <c r="AP5" s="137"/>
      <c r="AQ5" s="137"/>
      <c r="AR5" s="137"/>
      <c r="AS5" s="137"/>
      <c r="AT5" s="137"/>
      <c r="AU5" s="137"/>
      <c r="AV5" s="137"/>
      <c r="AW5" s="137"/>
      <c r="AX5" s="137"/>
      <c r="AY5" s="137"/>
      <c r="AZ5" s="137"/>
      <c r="BA5" s="137"/>
      <c r="BB5" s="137"/>
      <c r="BC5" s="137"/>
      <c r="BD5" s="137"/>
      <c r="BE5" s="137"/>
      <c r="BF5" s="137"/>
      <c r="BG5" s="137"/>
      <c r="BH5" s="137"/>
      <c r="BI5" s="8" t="s">
        <v>32</v>
      </c>
      <c r="BM5" s="50"/>
      <c r="BN5" s="50"/>
    </row>
    <row r="6" spans="2:67" ht="15.75" x14ac:dyDescent="0.25">
      <c r="B6" s="134"/>
      <c r="C6" s="138" t="s">
        <v>20</v>
      </c>
      <c r="D6" s="139"/>
      <c r="E6" s="139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  <c r="Z6" s="139"/>
      <c r="AA6" s="139"/>
      <c r="AB6" s="139"/>
      <c r="AC6" s="139"/>
      <c r="AD6" s="139"/>
      <c r="AE6" s="139"/>
      <c r="AF6" s="139"/>
      <c r="AG6" s="139"/>
      <c r="AH6" s="139"/>
      <c r="AI6" s="139"/>
      <c r="AJ6" s="139"/>
      <c r="AK6" s="139"/>
      <c r="AL6" s="139"/>
      <c r="AM6" s="139"/>
      <c r="AN6" s="139"/>
      <c r="AO6" s="139"/>
      <c r="AP6" s="139"/>
      <c r="AQ6" s="139"/>
      <c r="AR6" s="139"/>
      <c r="AS6" s="139"/>
      <c r="AT6" s="139"/>
      <c r="AU6" s="139"/>
      <c r="AV6" s="139"/>
      <c r="AW6" s="139"/>
      <c r="AX6" s="139"/>
      <c r="AY6" s="139"/>
      <c r="AZ6" s="139"/>
      <c r="BA6" s="139"/>
      <c r="BB6" s="139"/>
      <c r="BC6" s="139"/>
      <c r="BD6" s="139"/>
      <c r="BE6" s="139"/>
      <c r="BF6" s="139"/>
      <c r="BG6" s="139"/>
      <c r="BH6" s="139"/>
      <c r="BI6" s="47" t="s">
        <v>21</v>
      </c>
      <c r="BM6" s="50"/>
      <c r="BN6" s="50"/>
    </row>
    <row r="7" spans="2:67" ht="15.75" customHeight="1" thickBot="1" x14ac:dyDescent="0.3">
      <c r="B7" s="134"/>
      <c r="C7" s="138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  <c r="AO7" s="139"/>
      <c r="AP7" s="139"/>
      <c r="AQ7" s="139"/>
      <c r="AR7" s="139"/>
      <c r="AS7" s="139"/>
      <c r="AT7" s="139"/>
      <c r="AU7" s="139"/>
      <c r="AV7" s="139"/>
      <c r="AW7" s="139"/>
      <c r="AX7" s="139"/>
      <c r="AY7" s="139"/>
      <c r="AZ7" s="139"/>
      <c r="BA7" s="139"/>
      <c r="BB7" s="139"/>
      <c r="BC7" s="139"/>
      <c r="BD7" s="139"/>
      <c r="BE7" s="139"/>
      <c r="BF7" s="139"/>
      <c r="BG7" s="139"/>
      <c r="BH7" s="139"/>
      <c r="BI7" s="140" t="s">
        <v>33</v>
      </c>
      <c r="BM7" s="50"/>
      <c r="BN7" s="50"/>
    </row>
    <row r="8" spans="2:67" ht="16.5" customHeight="1" thickBot="1" x14ac:dyDescent="0.3">
      <c r="B8" s="134"/>
      <c r="C8" s="136" t="s">
        <v>22</v>
      </c>
      <c r="D8" s="137"/>
      <c r="E8" s="137"/>
      <c r="F8" s="137"/>
      <c r="G8" s="137"/>
      <c r="H8" s="137"/>
      <c r="I8" s="137"/>
      <c r="J8" s="137"/>
      <c r="K8" s="137"/>
      <c r="L8" s="137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37"/>
      <c r="AF8" s="137"/>
      <c r="AG8" s="137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R8" s="137"/>
      <c r="AS8" s="137"/>
      <c r="AT8" s="137"/>
      <c r="AU8" s="137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F8" s="137"/>
      <c r="BG8" s="137"/>
      <c r="BH8" s="137"/>
      <c r="BI8" s="141"/>
      <c r="BM8" s="50"/>
      <c r="BN8" s="50"/>
    </row>
    <row r="9" spans="2:67" x14ac:dyDescent="0.25">
      <c r="B9" s="134"/>
      <c r="C9" s="138" t="s">
        <v>31</v>
      </c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  <c r="U9" s="139"/>
      <c r="V9" s="139"/>
      <c r="W9" s="139"/>
      <c r="X9" s="139"/>
      <c r="Y9" s="139"/>
      <c r="Z9" s="139"/>
      <c r="AA9" s="139"/>
      <c r="AB9" s="139"/>
      <c r="AC9" s="139"/>
      <c r="AD9" s="139"/>
      <c r="AE9" s="139"/>
      <c r="AF9" s="139"/>
      <c r="AG9" s="139"/>
      <c r="AH9" s="139"/>
      <c r="AI9" s="139"/>
      <c r="AJ9" s="139"/>
      <c r="AK9" s="139"/>
      <c r="AL9" s="139"/>
      <c r="AM9" s="139"/>
      <c r="AN9" s="139"/>
      <c r="AO9" s="139"/>
      <c r="AP9" s="139"/>
      <c r="AQ9" s="139"/>
      <c r="AR9" s="139"/>
      <c r="AS9" s="139"/>
      <c r="AT9" s="139"/>
      <c r="AU9" s="139"/>
      <c r="AV9" s="139"/>
      <c r="AW9" s="139"/>
      <c r="AX9" s="139"/>
      <c r="AY9" s="139"/>
      <c r="AZ9" s="139"/>
      <c r="BA9" s="139"/>
      <c r="BB9" s="139"/>
      <c r="BC9" s="139"/>
      <c r="BD9" s="139"/>
      <c r="BE9" s="139"/>
      <c r="BF9" s="139"/>
      <c r="BG9" s="139"/>
      <c r="BH9" s="139"/>
      <c r="BI9" s="144" t="s">
        <v>27</v>
      </c>
      <c r="BM9" s="50"/>
      <c r="BN9" s="50"/>
    </row>
    <row r="10" spans="2:67" ht="15.75" thickBot="1" x14ac:dyDescent="0.3">
      <c r="B10" s="135"/>
      <c r="C10" s="142"/>
      <c r="D10" s="14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3"/>
      <c r="AF10" s="143"/>
      <c r="AG10" s="143"/>
      <c r="AH10" s="143"/>
      <c r="AI10" s="143"/>
      <c r="AJ10" s="143"/>
      <c r="AK10" s="143"/>
      <c r="AL10" s="143"/>
      <c r="AM10" s="143"/>
      <c r="AN10" s="143"/>
      <c r="AO10" s="143"/>
      <c r="AP10" s="143"/>
      <c r="AQ10" s="143"/>
      <c r="AR10" s="143"/>
      <c r="AS10" s="143"/>
      <c r="AT10" s="143"/>
      <c r="AU10" s="143"/>
      <c r="AV10" s="143"/>
      <c r="AW10" s="143"/>
      <c r="AX10" s="143"/>
      <c r="AY10" s="143"/>
      <c r="AZ10" s="143"/>
      <c r="BA10" s="143"/>
      <c r="BB10" s="143"/>
      <c r="BC10" s="143"/>
      <c r="BD10" s="143"/>
      <c r="BE10" s="143"/>
      <c r="BF10" s="143"/>
      <c r="BG10" s="143"/>
      <c r="BH10" s="143"/>
      <c r="BI10" s="145"/>
      <c r="BM10" s="50"/>
      <c r="BN10" s="50"/>
    </row>
    <row r="11" spans="2:67" ht="7.5" customHeight="1" thickBot="1" x14ac:dyDescent="0.3">
      <c r="B11" s="159"/>
      <c r="C11" s="159"/>
      <c r="D11" s="159"/>
      <c r="E11" s="159"/>
      <c r="F11" s="159"/>
      <c r="G11" s="159"/>
      <c r="H11" s="159"/>
      <c r="I11" s="159"/>
      <c r="J11" s="159"/>
      <c r="K11" s="159"/>
      <c r="L11" s="159"/>
      <c r="M11" s="159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59"/>
      <c r="AD11" s="159"/>
      <c r="AE11" s="159"/>
      <c r="AF11" s="159"/>
      <c r="AG11" s="159"/>
      <c r="AH11" s="159"/>
      <c r="AI11" s="159"/>
      <c r="AJ11" s="159"/>
      <c r="AK11" s="159"/>
      <c r="AL11" s="159"/>
      <c r="AM11" s="159"/>
      <c r="AN11" s="159"/>
      <c r="AO11" s="159"/>
      <c r="AP11" s="159"/>
      <c r="AQ11" s="159"/>
      <c r="AR11" s="159"/>
      <c r="AS11" s="159"/>
      <c r="AT11" s="159"/>
      <c r="AU11" s="159"/>
      <c r="AV11" s="159"/>
      <c r="AW11" s="159"/>
      <c r="AX11" s="159"/>
      <c r="AY11" s="159"/>
      <c r="AZ11" s="159"/>
      <c r="BA11" s="159"/>
      <c r="BB11" s="159"/>
      <c r="BC11" s="159"/>
      <c r="BD11" s="159"/>
      <c r="BE11" s="159"/>
      <c r="BF11" s="159"/>
      <c r="BG11" s="159"/>
      <c r="BH11" s="159"/>
      <c r="BI11" s="159"/>
      <c r="BM11" s="50"/>
      <c r="BN11" s="50"/>
    </row>
    <row r="12" spans="2:67" s="2" customFormat="1" ht="44.25" customHeight="1" thickBot="1" x14ac:dyDescent="0.25">
      <c r="B12" s="1" t="s">
        <v>0</v>
      </c>
      <c r="C12" s="184">
        <v>2019</v>
      </c>
      <c r="D12" s="185"/>
      <c r="E12" s="186"/>
      <c r="F12" s="181" t="s">
        <v>24</v>
      </c>
      <c r="G12" s="182"/>
      <c r="H12" s="182"/>
      <c r="I12" s="182"/>
      <c r="J12" s="182"/>
      <c r="K12" s="182"/>
      <c r="L12" s="182"/>
      <c r="M12" s="182"/>
      <c r="N12" s="183"/>
      <c r="O12" s="169" t="s">
        <v>286</v>
      </c>
      <c r="P12" s="170"/>
      <c r="Q12" s="170"/>
      <c r="R12" s="170"/>
      <c r="S12" s="170"/>
      <c r="T12" s="170"/>
      <c r="U12" s="170"/>
      <c r="V12" s="170"/>
      <c r="W12" s="170"/>
      <c r="X12" s="170"/>
      <c r="Y12" s="170"/>
      <c r="Z12" s="170"/>
      <c r="AA12" s="170"/>
      <c r="AB12" s="170"/>
      <c r="AC12" s="170"/>
      <c r="AD12" s="170"/>
      <c r="AE12" s="170"/>
      <c r="AF12" s="170"/>
      <c r="AG12" s="170"/>
      <c r="AH12" s="170"/>
      <c r="AI12" s="170"/>
      <c r="AJ12" s="170"/>
      <c r="AK12" s="170"/>
      <c r="AL12" s="170"/>
      <c r="AM12" s="170"/>
      <c r="AN12" s="170"/>
      <c r="AO12" s="170"/>
      <c r="AP12" s="170"/>
      <c r="AQ12" s="170"/>
      <c r="AR12" s="170"/>
      <c r="AS12" s="170"/>
      <c r="AT12" s="170"/>
      <c r="AU12" s="170"/>
      <c r="AV12" s="170"/>
      <c r="AW12" s="170"/>
      <c r="AX12" s="170"/>
      <c r="AY12" s="170"/>
      <c r="AZ12" s="170"/>
      <c r="BA12" s="170"/>
      <c r="BB12" s="170"/>
      <c r="BC12" s="170"/>
      <c r="BD12" s="170"/>
      <c r="BE12" s="170"/>
      <c r="BF12" s="170"/>
      <c r="BG12" s="171"/>
      <c r="BH12" s="4" t="s">
        <v>26</v>
      </c>
      <c r="BI12" s="10">
        <v>2</v>
      </c>
      <c r="BK12" s="52"/>
      <c r="BL12" s="53"/>
      <c r="BM12" s="54"/>
      <c r="BN12" s="54"/>
      <c r="BO12" s="55"/>
    </row>
    <row r="13" spans="2:67" s="2" customFormat="1" ht="15.75" customHeight="1" thickBot="1" x14ac:dyDescent="0.25">
      <c r="B13" s="3"/>
      <c r="C13" s="12"/>
      <c r="D13" s="12"/>
      <c r="E13" s="30"/>
      <c r="F13" s="30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48"/>
      <c r="BG13" s="3"/>
      <c r="BH13" s="3"/>
      <c r="BI13" s="48"/>
      <c r="BK13" s="52"/>
      <c r="BL13" s="53"/>
      <c r="BM13" s="54"/>
      <c r="BN13" s="54"/>
      <c r="BO13" s="55"/>
    </row>
    <row r="14" spans="2:67" s="2" customFormat="1" ht="19.5" customHeight="1" x14ac:dyDescent="0.2">
      <c r="B14" s="160" t="s">
        <v>23</v>
      </c>
      <c r="C14" s="167" t="s">
        <v>1</v>
      </c>
      <c r="D14" s="146" t="s">
        <v>103</v>
      </c>
      <c r="E14" s="165" t="s">
        <v>2</v>
      </c>
      <c r="F14" s="165" t="s">
        <v>3</v>
      </c>
      <c r="G14" s="195" t="s">
        <v>4</v>
      </c>
      <c r="H14" s="158"/>
      <c r="I14" s="158"/>
      <c r="J14" s="158"/>
      <c r="K14" s="158" t="s">
        <v>5</v>
      </c>
      <c r="L14" s="158"/>
      <c r="M14" s="158"/>
      <c r="N14" s="158"/>
      <c r="O14" s="158" t="s">
        <v>6</v>
      </c>
      <c r="P14" s="158"/>
      <c r="Q14" s="158"/>
      <c r="R14" s="158"/>
      <c r="S14" s="158" t="s">
        <v>7</v>
      </c>
      <c r="T14" s="158"/>
      <c r="U14" s="158"/>
      <c r="V14" s="158"/>
      <c r="W14" s="158" t="s">
        <v>8</v>
      </c>
      <c r="X14" s="158"/>
      <c r="Y14" s="158"/>
      <c r="Z14" s="158"/>
      <c r="AA14" s="158"/>
      <c r="AB14" s="158" t="s">
        <v>9</v>
      </c>
      <c r="AC14" s="158"/>
      <c r="AD14" s="158"/>
      <c r="AE14" s="158"/>
      <c r="AF14" s="158" t="s">
        <v>10</v>
      </c>
      <c r="AG14" s="158"/>
      <c r="AH14" s="158"/>
      <c r="AI14" s="158"/>
      <c r="AJ14" s="158" t="s">
        <v>11</v>
      </c>
      <c r="AK14" s="158"/>
      <c r="AL14" s="158"/>
      <c r="AM14" s="158"/>
      <c r="AN14" s="158"/>
      <c r="AO14" s="158" t="s">
        <v>12</v>
      </c>
      <c r="AP14" s="158"/>
      <c r="AQ14" s="158"/>
      <c r="AR14" s="158"/>
      <c r="AS14" s="158" t="s">
        <v>13</v>
      </c>
      <c r="AT14" s="158"/>
      <c r="AU14" s="158"/>
      <c r="AV14" s="158"/>
      <c r="AW14" s="158"/>
      <c r="AX14" s="158" t="s">
        <v>14</v>
      </c>
      <c r="AY14" s="158"/>
      <c r="AZ14" s="158"/>
      <c r="BA14" s="158"/>
      <c r="BB14" s="158" t="s">
        <v>15</v>
      </c>
      <c r="BC14" s="158"/>
      <c r="BD14" s="158"/>
      <c r="BE14" s="164"/>
      <c r="BF14" s="162" t="s">
        <v>16</v>
      </c>
      <c r="BG14" s="162" t="s">
        <v>17</v>
      </c>
      <c r="BH14" s="162" t="s">
        <v>18</v>
      </c>
      <c r="BI14" s="162" t="s">
        <v>25</v>
      </c>
      <c r="BK14" s="52"/>
      <c r="BL14" s="53"/>
      <c r="BM14" s="54"/>
      <c r="BN14" s="54"/>
      <c r="BO14" s="55"/>
    </row>
    <row r="15" spans="2:67" s="2" customFormat="1" ht="19.5" customHeight="1" thickBot="1" x14ac:dyDescent="0.25">
      <c r="B15" s="161"/>
      <c r="C15" s="168"/>
      <c r="D15" s="147"/>
      <c r="E15" s="166"/>
      <c r="F15" s="166"/>
      <c r="G15" s="7">
        <v>1</v>
      </c>
      <c r="H15" s="5">
        <v>2</v>
      </c>
      <c r="I15" s="5">
        <v>3</v>
      </c>
      <c r="J15" s="5">
        <v>4</v>
      </c>
      <c r="K15" s="5">
        <v>1</v>
      </c>
      <c r="L15" s="5">
        <v>2</v>
      </c>
      <c r="M15" s="5">
        <v>3</v>
      </c>
      <c r="N15" s="5">
        <v>4</v>
      </c>
      <c r="O15" s="5">
        <v>1</v>
      </c>
      <c r="P15" s="5">
        <v>2</v>
      </c>
      <c r="Q15" s="5">
        <v>3</v>
      </c>
      <c r="R15" s="5">
        <v>4</v>
      </c>
      <c r="S15" s="5">
        <v>1</v>
      </c>
      <c r="T15" s="5">
        <v>2</v>
      </c>
      <c r="U15" s="5">
        <v>3</v>
      </c>
      <c r="V15" s="5">
        <v>4</v>
      </c>
      <c r="W15" s="5">
        <v>1</v>
      </c>
      <c r="X15" s="5">
        <v>2</v>
      </c>
      <c r="Y15" s="5">
        <v>3</v>
      </c>
      <c r="Z15" s="5">
        <v>4</v>
      </c>
      <c r="AA15" s="5">
        <v>5</v>
      </c>
      <c r="AB15" s="5">
        <v>1</v>
      </c>
      <c r="AC15" s="5">
        <v>2</v>
      </c>
      <c r="AD15" s="5">
        <v>3</v>
      </c>
      <c r="AE15" s="5">
        <v>4</v>
      </c>
      <c r="AF15" s="5">
        <v>1</v>
      </c>
      <c r="AG15" s="5">
        <v>2</v>
      </c>
      <c r="AH15" s="5">
        <v>3</v>
      </c>
      <c r="AI15" s="5">
        <v>4</v>
      </c>
      <c r="AJ15" s="5">
        <v>1</v>
      </c>
      <c r="AK15" s="5">
        <v>2</v>
      </c>
      <c r="AL15" s="5">
        <v>3</v>
      </c>
      <c r="AM15" s="5">
        <v>4</v>
      </c>
      <c r="AN15" s="5">
        <v>5</v>
      </c>
      <c r="AO15" s="5">
        <v>1</v>
      </c>
      <c r="AP15" s="5">
        <v>2</v>
      </c>
      <c r="AQ15" s="5">
        <v>3</v>
      </c>
      <c r="AR15" s="5">
        <v>4</v>
      </c>
      <c r="AS15" s="5">
        <v>1</v>
      </c>
      <c r="AT15" s="5">
        <v>2</v>
      </c>
      <c r="AU15" s="5">
        <v>3</v>
      </c>
      <c r="AV15" s="5">
        <v>4</v>
      </c>
      <c r="AW15" s="5">
        <v>5</v>
      </c>
      <c r="AX15" s="5">
        <v>1</v>
      </c>
      <c r="AY15" s="5">
        <v>2</v>
      </c>
      <c r="AZ15" s="5">
        <v>3</v>
      </c>
      <c r="BA15" s="5">
        <v>4</v>
      </c>
      <c r="BB15" s="5">
        <v>1</v>
      </c>
      <c r="BC15" s="5">
        <v>2</v>
      </c>
      <c r="BD15" s="5">
        <v>3</v>
      </c>
      <c r="BE15" s="6">
        <v>4</v>
      </c>
      <c r="BF15" s="163"/>
      <c r="BG15" s="163"/>
      <c r="BH15" s="163"/>
      <c r="BI15" s="163"/>
      <c r="BK15" s="52" t="s">
        <v>149</v>
      </c>
      <c r="BL15" s="53" t="s">
        <v>150</v>
      </c>
      <c r="BM15" s="56" t="s">
        <v>152</v>
      </c>
      <c r="BN15" s="56" t="s">
        <v>151</v>
      </c>
      <c r="BO15" s="55"/>
    </row>
    <row r="16" spans="2:67" s="2" customFormat="1" ht="39.950000000000003" customHeight="1" x14ac:dyDescent="0.2">
      <c r="B16" s="187" t="s">
        <v>34</v>
      </c>
      <c r="C16" s="188" t="s">
        <v>35</v>
      </c>
      <c r="D16" s="196" t="s">
        <v>104</v>
      </c>
      <c r="E16" s="189" t="s">
        <v>36</v>
      </c>
      <c r="F16" s="192" t="s">
        <v>37</v>
      </c>
      <c r="G16" s="65"/>
      <c r="H16" s="65"/>
      <c r="I16" s="65"/>
      <c r="J16" s="65"/>
      <c r="K16" s="65"/>
      <c r="L16" s="65"/>
      <c r="M16" s="65"/>
      <c r="N16" s="65"/>
      <c r="O16" s="66"/>
      <c r="P16" s="66"/>
      <c r="Q16" s="66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6"/>
      <c r="AF16" s="66"/>
      <c r="AG16" s="66"/>
      <c r="AH16" s="65"/>
      <c r="AI16" s="65"/>
      <c r="AJ16" s="65"/>
      <c r="AK16" s="65"/>
      <c r="AL16" s="65"/>
      <c r="AM16" s="65"/>
      <c r="AN16" s="65"/>
      <c r="AO16" s="65"/>
      <c r="AP16" s="65"/>
      <c r="AQ16" s="65"/>
      <c r="AR16" s="65"/>
      <c r="AS16" s="65"/>
      <c r="AT16" s="65"/>
      <c r="AU16" s="65"/>
      <c r="AV16" s="65"/>
      <c r="AW16" s="65"/>
      <c r="AX16" s="65"/>
      <c r="AY16" s="65"/>
      <c r="AZ16" s="65"/>
      <c r="BA16" s="66"/>
      <c r="BB16" s="66"/>
      <c r="BC16" s="66"/>
      <c r="BD16" s="65"/>
      <c r="BE16" s="67"/>
      <c r="BF16" s="68" t="s">
        <v>30</v>
      </c>
      <c r="BG16" s="69">
        <v>43525</v>
      </c>
      <c r="BH16" s="69">
        <v>43536</v>
      </c>
      <c r="BI16" s="70" t="s">
        <v>117</v>
      </c>
      <c r="BK16" s="35">
        <v>43537</v>
      </c>
      <c r="BL16" s="15">
        <f>DAYS360(BK16,BH16)</f>
        <v>-1</v>
      </c>
      <c r="BM16" s="211">
        <v>3</v>
      </c>
      <c r="BN16" s="211">
        <v>2</v>
      </c>
      <c r="BO16" s="55"/>
    </row>
    <row r="17" spans="2:67" s="2" customFormat="1" ht="39.950000000000003" customHeight="1" x14ac:dyDescent="0.2">
      <c r="B17" s="173"/>
      <c r="C17" s="176"/>
      <c r="D17" s="153"/>
      <c r="E17" s="190"/>
      <c r="F17" s="193"/>
      <c r="G17" s="65"/>
      <c r="H17" s="65"/>
      <c r="I17" s="65"/>
      <c r="J17" s="65"/>
      <c r="K17" s="65"/>
      <c r="L17" s="65"/>
      <c r="M17" s="65"/>
      <c r="N17" s="65"/>
      <c r="O17" s="66"/>
      <c r="P17" s="66"/>
      <c r="Q17" s="66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6"/>
      <c r="AF17" s="66"/>
      <c r="AG17" s="66"/>
      <c r="AH17" s="65"/>
      <c r="AI17" s="65"/>
      <c r="AJ17" s="65"/>
      <c r="AK17" s="65"/>
      <c r="AL17" s="65"/>
      <c r="AM17" s="65"/>
      <c r="AN17" s="65"/>
      <c r="AO17" s="65"/>
      <c r="AP17" s="65"/>
      <c r="AQ17" s="65"/>
      <c r="AR17" s="65"/>
      <c r="AS17" s="65"/>
      <c r="AT17" s="65"/>
      <c r="AU17" s="65"/>
      <c r="AV17" s="65"/>
      <c r="AW17" s="65"/>
      <c r="AX17" s="65"/>
      <c r="AY17" s="65"/>
      <c r="AZ17" s="65"/>
      <c r="BA17" s="66"/>
      <c r="BB17" s="66"/>
      <c r="BC17" s="66"/>
      <c r="BD17" s="65"/>
      <c r="BE17" s="67"/>
      <c r="BF17" s="71" t="s">
        <v>30</v>
      </c>
      <c r="BG17" s="71"/>
      <c r="BH17" s="72">
        <v>43656</v>
      </c>
      <c r="BI17" s="71" t="s">
        <v>184</v>
      </c>
      <c r="BK17" s="35">
        <v>43658</v>
      </c>
      <c r="BL17" s="15">
        <f>DAYS360(BK17,BH17)</f>
        <v>-2</v>
      </c>
      <c r="BM17" s="211"/>
      <c r="BN17" s="211"/>
      <c r="BO17" s="55"/>
    </row>
    <row r="18" spans="2:67" s="2" customFormat="1" ht="39.950000000000003" customHeight="1" x14ac:dyDescent="0.2">
      <c r="B18" s="174"/>
      <c r="C18" s="177"/>
      <c r="D18" s="151"/>
      <c r="E18" s="191"/>
      <c r="F18" s="194"/>
      <c r="G18" s="65"/>
      <c r="H18" s="65"/>
      <c r="I18" s="65"/>
      <c r="J18" s="65"/>
      <c r="K18" s="65"/>
      <c r="L18" s="65"/>
      <c r="M18" s="65"/>
      <c r="N18" s="65"/>
      <c r="O18" s="66"/>
      <c r="P18" s="66"/>
      <c r="Q18" s="66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6"/>
      <c r="AF18" s="66"/>
      <c r="AG18" s="66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6"/>
      <c r="BB18" s="66"/>
      <c r="BC18" s="66"/>
      <c r="BD18" s="65"/>
      <c r="BE18" s="67"/>
      <c r="BF18" s="71"/>
      <c r="BG18" s="71"/>
      <c r="BH18" s="71"/>
      <c r="BI18" s="73"/>
      <c r="BK18" s="35"/>
      <c r="BL18" s="53"/>
      <c r="BM18" s="211"/>
      <c r="BN18" s="211"/>
      <c r="BO18" s="55"/>
    </row>
    <row r="19" spans="2:67" s="2" customFormat="1" ht="75.75" customHeight="1" x14ac:dyDescent="0.2">
      <c r="B19" s="74" t="s">
        <v>34</v>
      </c>
      <c r="C19" s="75" t="s">
        <v>219</v>
      </c>
      <c r="D19" s="76" t="s">
        <v>104</v>
      </c>
      <c r="E19" s="77">
        <v>43504</v>
      </c>
      <c r="F19" s="77">
        <v>43514</v>
      </c>
      <c r="G19" s="78"/>
      <c r="H19" s="78"/>
      <c r="I19" s="78"/>
      <c r="J19" s="78"/>
      <c r="K19" s="79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80"/>
      <c r="BF19" s="71" t="s">
        <v>30</v>
      </c>
      <c r="BG19" s="72"/>
      <c r="BH19" s="72">
        <v>43514</v>
      </c>
      <c r="BI19" s="73" t="s">
        <v>118</v>
      </c>
      <c r="BK19" s="36">
        <v>43514</v>
      </c>
      <c r="BL19" s="15">
        <f t="shared" ref="BL19:BL31" si="0">DAYS360(BK19,BH19)</f>
        <v>0</v>
      </c>
      <c r="BM19" s="43">
        <v>1</v>
      </c>
      <c r="BN19" s="43">
        <v>1</v>
      </c>
      <c r="BO19" s="55"/>
    </row>
    <row r="20" spans="2:67" s="2" customFormat="1" ht="39.950000000000003" customHeight="1" x14ac:dyDescent="0.2">
      <c r="B20" s="172" t="s">
        <v>34</v>
      </c>
      <c r="C20" s="175" t="s">
        <v>220</v>
      </c>
      <c r="D20" s="150" t="s">
        <v>104</v>
      </c>
      <c r="E20" s="178" t="s">
        <v>38</v>
      </c>
      <c r="F20" s="178" t="s">
        <v>39</v>
      </c>
      <c r="G20" s="79"/>
      <c r="H20" s="79"/>
      <c r="I20" s="79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9"/>
      <c r="X20" s="79"/>
      <c r="Y20" s="79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9"/>
      <c r="AO20" s="79"/>
      <c r="AP20" s="79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80"/>
      <c r="BF20" s="71" t="s">
        <v>30</v>
      </c>
      <c r="BG20" s="71"/>
      <c r="BH20" s="72">
        <v>43479</v>
      </c>
      <c r="BI20" s="73" t="s">
        <v>119</v>
      </c>
      <c r="BK20" s="36">
        <v>43480</v>
      </c>
      <c r="BL20" s="15">
        <f t="shared" si="0"/>
        <v>-1</v>
      </c>
      <c r="BM20" s="210">
        <v>3</v>
      </c>
      <c r="BN20" s="210">
        <v>3</v>
      </c>
      <c r="BO20" s="55"/>
    </row>
    <row r="21" spans="2:67" s="2" customFormat="1" ht="39.950000000000003" customHeight="1" x14ac:dyDescent="0.2">
      <c r="B21" s="173"/>
      <c r="C21" s="176"/>
      <c r="D21" s="153"/>
      <c r="E21" s="179"/>
      <c r="F21" s="179"/>
      <c r="G21" s="79"/>
      <c r="H21" s="79"/>
      <c r="I21" s="79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9"/>
      <c r="X21" s="79"/>
      <c r="Y21" s="79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9"/>
      <c r="AO21" s="79"/>
      <c r="AP21" s="79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80"/>
      <c r="BF21" s="71" t="s">
        <v>30</v>
      </c>
      <c r="BG21" s="81"/>
      <c r="BH21" s="72">
        <v>43598</v>
      </c>
      <c r="BI21" s="71" t="s">
        <v>160</v>
      </c>
      <c r="BK21" s="36">
        <v>43599</v>
      </c>
      <c r="BL21" s="15">
        <f t="shared" si="0"/>
        <v>-1</v>
      </c>
      <c r="BM21" s="210"/>
      <c r="BN21" s="210"/>
      <c r="BO21" s="55"/>
    </row>
    <row r="22" spans="2:67" s="2" customFormat="1" ht="39.950000000000003" customHeight="1" x14ac:dyDescent="0.2">
      <c r="B22" s="174"/>
      <c r="C22" s="177"/>
      <c r="D22" s="151"/>
      <c r="E22" s="180"/>
      <c r="F22" s="180"/>
      <c r="G22" s="79"/>
      <c r="H22" s="79"/>
      <c r="I22" s="79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9"/>
      <c r="X22" s="79"/>
      <c r="Y22" s="79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9"/>
      <c r="AO22" s="79"/>
      <c r="AP22" s="79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80"/>
      <c r="BF22" s="71" t="s">
        <v>30</v>
      </c>
      <c r="BG22" s="71"/>
      <c r="BH22" s="72">
        <v>43720</v>
      </c>
      <c r="BI22" s="71" t="s">
        <v>210</v>
      </c>
      <c r="BK22" s="36">
        <v>43720</v>
      </c>
      <c r="BL22" s="53">
        <f t="shared" si="0"/>
        <v>0</v>
      </c>
      <c r="BM22" s="210"/>
      <c r="BN22" s="210"/>
      <c r="BO22" s="55"/>
    </row>
    <row r="23" spans="2:67" s="2" customFormat="1" ht="39.950000000000003" customHeight="1" x14ac:dyDescent="0.2">
      <c r="B23" s="172" t="s">
        <v>34</v>
      </c>
      <c r="C23" s="175" t="s">
        <v>221</v>
      </c>
      <c r="D23" s="154" t="s">
        <v>104</v>
      </c>
      <c r="E23" s="178" t="s">
        <v>38</v>
      </c>
      <c r="F23" s="178" t="s">
        <v>39</v>
      </c>
      <c r="G23" s="79"/>
      <c r="H23" s="79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9"/>
      <c r="X23" s="79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9"/>
      <c r="AP23" s="79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80"/>
      <c r="BF23" s="71" t="s">
        <v>30</v>
      </c>
      <c r="BG23" s="71"/>
      <c r="BH23" s="72">
        <v>43479</v>
      </c>
      <c r="BI23" s="73" t="s">
        <v>120</v>
      </c>
      <c r="BK23" s="36">
        <v>43480</v>
      </c>
      <c r="BL23" s="15">
        <f t="shared" si="0"/>
        <v>-1</v>
      </c>
      <c r="BM23" s="210">
        <v>3</v>
      </c>
      <c r="BN23" s="210">
        <v>3</v>
      </c>
      <c r="BO23" s="55"/>
    </row>
    <row r="24" spans="2:67" s="2" customFormat="1" ht="39.950000000000003" customHeight="1" x14ac:dyDescent="0.2">
      <c r="B24" s="173"/>
      <c r="C24" s="176"/>
      <c r="D24" s="156"/>
      <c r="E24" s="179"/>
      <c r="F24" s="179"/>
      <c r="G24" s="79"/>
      <c r="H24" s="79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9"/>
      <c r="X24" s="79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9"/>
      <c r="AP24" s="79"/>
      <c r="AQ24" s="78"/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80"/>
      <c r="BF24" s="71" t="s">
        <v>30</v>
      </c>
      <c r="BG24" s="81"/>
      <c r="BH24" s="72">
        <v>43598</v>
      </c>
      <c r="BI24" s="71" t="s">
        <v>161</v>
      </c>
      <c r="BK24" s="36">
        <v>43599</v>
      </c>
      <c r="BL24" s="15">
        <f t="shared" si="0"/>
        <v>-1</v>
      </c>
      <c r="BM24" s="210"/>
      <c r="BN24" s="210"/>
      <c r="BO24" s="55"/>
    </row>
    <row r="25" spans="2:67" s="2" customFormat="1" ht="39.950000000000003" customHeight="1" x14ac:dyDescent="0.2">
      <c r="B25" s="174"/>
      <c r="C25" s="177"/>
      <c r="D25" s="155"/>
      <c r="E25" s="180"/>
      <c r="F25" s="180"/>
      <c r="G25" s="79"/>
      <c r="H25" s="79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8"/>
      <c r="T25" s="78"/>
      <c r="U25" s="78"/>
      <c r="V25" s="78"/>
      <c r="W25" s="79"/>
      <c r="X25" s="79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/>
      <c r="AL25" s="78"/>
      <c r="AM25" s="78"/>
      <c r="AN25" s="78"/>
      <c r="AO25" s="79"/>
      <c r="AP25" s="79"/>
      <c r="AQ25" s="78"/>
      <c r="AR25" s="78"/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80"/>
      <c r="BF25" s="71" t="s">
        <v>30</v>
      </c>
      <c r="BG25" s="71"/>
      <c r="BH25" s="72">
        <v>43720</v>
      </c>
      <c r="BI25" s="71" t="s">
        <v>211</v>
      </c>
      <c r="BK25" s="36">
        <v>43720</v>
      </c>
      <c r="BL25" s="53">
        <f t="shared" si="0"/>
        <v>0</v>
      </c>
      <c r="BM25" s="210"/>
      <c r="BN25" s="210"/>
      <c r="BO25" s="55"/>
    </row>
    <row r="26" spans="2:67" s="2" customFormat="1" ht="39.950000000000003" customHeight="1" x14ac:dyDescent="0.2">
      <c r="B26" s="172" t="s">
        <v>34</v>
      </c>
      <c r="C26" s="175" t="s">
        <v>40</v>
      </c>
      <c r="D26" s="157" t="s">
        <v>222</v>
      </c>
      <c r="E26" s="178" t="s">
        <v>223</v>
      </c>
      <c r="F26" s="178" t="s">
        <v>224</v>
      </c>
      <c r="G26" s="78"/>
      <c r="H26" s="78"/>
      <c r="I26" s="78"/>
      <c r="J26" s="78"/>
      <c r="K26" s="78"/>
      <c r="L26" s="78"/>
      <c r="M26" s="78"/>
      <c r="N26" s="78"/>
      <c r="O26" s="79"/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9"/>
      <c r="AJ26" s="79"/>
      <c r="AK26" s="78"/>
      <c r="AL26" s="78"/>
      <c r="AM26" s="78"/>
      <c r="AN26" s="78"/>
      <c r="AO26" s="78"/>
      <c r="AP26" s="78"/>
      <c r="AQ26" s="78"/>
      <c r="AR26" s="78"/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80"/>
      <c r="BF26" s="71" t="s">
        <v>30</v>
      </c>
      <c r="BG26" s="71"/>
      <c r="BH26" s="72">
        <v>43542</v>
      </c>
      <c r="BI26" s="73" t="s">
        <v>121</v>
      </c>
      <c r="BK26" s="36">
        <v>43532</v>
      </c>
      <c r="BL26" s="15">
        <f t="shared" si="0"/>
        <v>10</v>
      </c>
      <c r="BM26" s="210">
        <v>2</v>
      </c>
      <c r="BN26" s="210">
        <v>2</v>
      </c>
      <c r="BO26" s="55"/>
    </row>
    <row r="27" spans="2:67" s="2" customFormat="1" ht="39.950000000000003" customHeight="1" x14ac:dyDescent="0.2">
      <c r="B27" s="174"/>
      <c r="C27" s="177"/>
      <c r="D27" s="155"/>
      <c r="E27" s="180"/>
      <c r="F27" s="180"/>
      <c r="G27" s="78"/>
      <c r="H27" s="78"/>
      <c r="I27" s="78"/>
      <c r="J27" s="78"/>
      <c r="K27" s="78"/>
      <c r="L27" s="78"/>
      <c r="M27" s="78"/>
      <c r="N27" s="78"/>
      <c r="O27" s="79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9"/>
      <c r="AJ27" s="79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80"/>
      <c r="BF27" s="71" t="s">
        <v>30</v>
      </c>
      <c r="BG27" s="71"/>
      <c r="BH27" s="72">
        <v>43690</v>
      </c>
      <c r="BI27" s="71" t="s">
        <v>185</v>
      </c>
      <c r="BK27" s="36">
        <v>43682</v>
      </c>
      <c r="BL27" s="15">
        <f t="shared" si="0"/>
        <v>8</v>
      </c>
      <c r="BM27" s="210"/>
      <c r="BN27" s="210"/>
      <c r="BO27" s="55"/>
    </row>
    <row r="28" spans="2:67" s="2" customFormat="1" ht="64.5" customHeight="1" x14ac:dyDescent="0.2">
      <c r="B28" s="74" t="s">
        <v>34</v>
      </c>
      <c r="C28" s="75" t="s">
        <v>41</v>
      </c>
      <c r="D28" s="82" t="s">
        <v>105</v>
      </c>
      <c r="E28" s="77"/>
      <c r="F28" s="77">
        <v>43524</v>
      </c>
      <c r="G28" s="78"/>
      <c r="H28" s="78"/>
      <c r="I28" s="78"/>
      <c r="J28" s="78"/>
      <c r="K28" s="78"/>
      <c r="L28" s="78"/>
      <c r="M28" s="78"/>
      <c r="N28" s="79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80"/>
      <c r="BF28" s="83" t="s">
        <v>122</v>
      </c>
      <c r="BG28" s="83"/>
      <c r="BH28" s="84">
        <v>43524</v>
      </c>
      <c r="BI28" s="85" t="s">
        <v>123</v>
      </c>
      <c r="BK28" s="36">
        <v>43524</v>
      </c>
      <c r="BL28" s="15">
        <f t="shared" si="0"/>
        <v>-2</v>
      </c>
      <c r="BM28" s="43">
        <v>1</v>
      </c>
      <c r="BN28" s="43">
        <v>1</v>
      </c>
      <c r="BO28" s="55"/>
    </row>
    <row r="29" spans="2:67" s="2" customFormat="1" ht="21" customHeight="1" x14ac:dyDescent="0.2">
      <c r="B29" s="172" t="s">
        <v>34</v>
      </c>
      <c r="C29" s="198" t="s">
        <v>42</v>
      </c>
      <c r="D29" s="154" t="s">
        <v>105</v>
      </c>
      <c r="E29" s="178" t="s">
        <v>225</v>
      </c>
      <c r="F29" s="178" t="s">
        <v>226</v>
      </c>
      <c r="G29" s="78"/>
      <c r="H29" s="78"/>
      <c r="I29" s="78"/>
      <c r="J29" s="78"/>
      <c r="K29" s="79"/>
      <c r="L29" s="79"/>
      <c r="M29" s="78"/>
      <c r="N29" s="78"/>
      <c r="O29" s="78"/>
      <c r="P29" s="78"/>
      <c r="Q29" s="78"/>
      <c r="R29" s="78"/>
      <c r="S29" s="78"/>
      <c r="T29" s="78"/>
      <c r="U29" s="78"/>
      <c r="V29" s="79"/>
      <c r="W29" s="79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9"/>
      <c r="AO29" s="79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9"/>
      <c r="BC29" s="79"/>
      <c r="BD29" s="78"/>
      <c r="BE29" s="80"/>
      <c r="BF29" s="71" t="s">
        <v>30</v>
      </c>
      <c r="BG29" s="71"/>
      <c r="BH29" s="72">
        <v>43514</v>
      </c>
      <c r="BI29" s="73" t="s">
        <v>124</v>
      </c>
      <c r="BK29" s="37">
        <v>43511</v>
      </c>
      <c r="BL29" s="15">
        <f t="shared" si="0"/>
        <v>3</v>
      </c>
      <c r="BM29" s="210">
        <v>4</v>
      </c>
      <c r="BN29" s="210">
        <v>3</v>
      </c>
      <c r="BO29" s="55"/>
    </row>
    <row r="30" spans="2:67" s="2" customFormat="1" ht="21" customHeight="1" x14ac:dyDescent="0.2">
      <c r="B30" s="173"/>
      <c r="C30" s="199"/>
      <c r="D30" s="156"/>
      <c r="E30" s="179"/>
      <c r="F30" s="179"/>
      <c r="G30" s="78"/>
      <c r="H30" s="78"/>
      <c r="I30" s="78"/>
      <c r="J30" s="78"/>
      <c r="K30" s="79"/>
      <c r="L30" s="79"/>
      <c r="M30" s="78"/>
      <c r="N30" s="78"/>
      <c r="O30" s="78"/>
      <c r="P30" s="78"/>
      <c r="Q30" s="78"/>
      <c r="R30" s="78"/>
      <c r="S30" s="78"/>
      <c r="T30" s="78"/>
      <c r="U30" s="78"/>
      <c r="V30" s="79"/>
      <c r="W30" s="79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9"/>
      <c r="AO30" s="79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9"/>
      <c r="BC30" s="79"/>
      <c r="BD30" s="78"/>
      <c r="BE30" s="80"/>
      <c r="BF30" s="71" t="s">
        <v>30</v>
      </c>
      <c r="BG30" s="71"/>
      <c r="BH30" s="72">
        <v>43591</v>
      </c>
      <c r="BI30" s="71" t="s">
        <v>162</v>
      </c>
      <c r="BK30" s="57">
        <v>43588</v>
      </c>
      <c r="BL30" s="15">
        <f t="shared" si="0"/>
        <v>3</v>
      </c>
      <c r="BM30" s="210"/>
      <c r="BN30" s="210"/>
      <c r="BO30" s="55"/>
    </row>
    <row r="31" spans="2:67" s="2" customFormat="1" ht="21" customHeight="1" x14ac:dyDescent="0.2">
      <c r="B31" s="173"/>
      <c r="C31" s="199"/>
      <c r="D31" s="156"/>
      <c r="E31" s="179"/>
      <c r="F31" s="179"/>
      <c r="G31" s="78"/>
      <c r="H31" s="78"/>
      <c r="I31" s="78"/>
      <c r="J31" s="78"/>
      <c r="K31" s="79"/>
      <c r="L31" s="79"/>
      <c r="M31" s="78"/>
      <c r="N31" s="78"/>
      <c r="O31" s="78"/>
      <c r="P31" s="78"/>
      <c r="Q31" s="78"/>
      <c r="R31" s="78"/>
      <c r="S31" s="78"/>
      <c r="T31" s="78"/>
      <c r="U31" s="78"/>
      <c r="V31" s="79"/>
      <c r="W31" s="79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9"/>
      <c r="AO31" s="79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9"/>
      <c r="BC31" s="79"/>
      <c r="BD31" s="78"/>
      <c r="BE31" s="80"/>
      <c r="BF31" s="71" t="s">
        <v>30</v>
      </c>
      <c r="BG31" s="71"/>
      <c r="BH31" s="72">
        <v>43712</v>
      </c>
      <c r="BI31" s="71" t="s">
        <v>212</v>
      </c>
      <c r="BK31" s="37">
        <v>43712</v>
      </c>
      <c r="BL31" s="15">
        <f t="shared" si="0"/>
        <v>0</v>
      </c>
      <c r="BM31" s="210"/>
      <c r="BN31" s="210"/>
      <c r="BO31" s="55"/>
    </row>
    <row r="32" spans="2:67" s="2" customFormat="1" ht="21" customHeight="1" x14ac:dyDescent="0.2">
      <c r="B32" s="174"/>
      <c r="C32" s="200"/>
      <c r="D32" s="155"/>
      <c r="E32" s="180"/>
      <c r="F32" s="180"/>
      <c r="G32" s="78"/>
      <c r="H32" s="78"/>
      <c r="I32" s="78"/>
      <c r="J32" s="78"/>
      <c r="K32" s="79"/>
      <c r="L32" s="79"/>
      <c r="M32" s="78"/>
      <c r="N32" s="78"/>
      <c r="O32" s="78"/>
      <c r="P32" s="78"/>
      <c r="Q32" s="78"/>
      <c r="R32" s="78"/>
      <c r="S32" s="78"/>
      <c r="T32" s="78"/>
      <c r="U32" s="78"/>
      <c r="V32" s="79"/>
      <c r="W32" s="79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9"/>
      <c r="AO32" s="79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9"/>
      <c r="BC32" s="79"/>
      <c r="BD32" s="78"/>
      <c r="BE32" s="80"/>
      <c r="BF32" s="71"/>
      <c r="BG32" s="71"/>
      <c r="BH32" s="71"/>
      <c r="BI32" s="73"/>
      <c r="BK32" s="37"/>
      <c r="BL32" s="53"/>
      <c r="BM32" s="210"/>
      <c r="BN32" s="210"/>
      <c r="BO32" s="55"/>
    </row>
    <row r="33" spans="2:67" s="2" customFormat="1" ht="97.5" customHeight="1" x14ac:dyDescent="0.2">
      <c r="B33" s="74" t="s">
        <v>34</v>
      </c>
      <c r="C33" s="75" t="s">
        <v>43</v>
      </c>
      <c r="D33" s="86" t="s">
        <v>106</v>
      </c>
      <c r="E33" s="87"/>
      <c r="F33" s="87">
        <v>43514</v>
      </c>
      <c r="G33" s="78"/>
      <c r="H33" s="78"/>
      <c r="I33" s="78"/>
      <c r="J33" s="79"/>
      <c r="K33" s="79"/>
      <c r="L33" s="79"/>
      <c r="M33" s="78"/>
      <c r="N33" s="78"/>
      <c r="O33" s="78"/>
      <c r="P33" s="78"/>
      <c r="Q33" s="78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80"/>
      <c r="BF33" s="71" t="s">
        <v>30</v>
      </c>
      <c r="BG33" s="72">
        <v>43507</v>
      </c>
      <c r="BH33" s="72">
        <v>43516</v>
      </c>
      <c r="BI33" s="73" t="s">
        <v>125</v>
      </c>
      <c r="BK33" s="35">
        <v>43514</v>
      </c>
      <c r="BL33" s="15">
        <f t="shared" ref="BL33:BL38" si="1">DAYS360(BK33,BH33)</f>
        <v>2</v>
      </c>
      <c r="BM33" s="44">
        <v>1</v>
      </c>
      <c r="BN33" s="44">
        <v>1</v>
      </c>
      <c r="BO33" s="55"/>
    </row>
    <row r="34" spans="2:67" s="2" customFormat="1" ht="39.950000000000003" customHeight="1" x14ac:dyDescent="0.2">
      <c r="B34" s="74" t="s">
        <v>34</v>
      </c>
      <c r="C34" s="75" t="s">
        <v>44</v>
      </c>
      <c r="D34" s="76" t="s">
        <v>107</v>
      </c>
      <c r="E34" s="77">
        <v>43530</v>
      </c>
      <c r="F34" s="77">
        <v>43538</v>
      </c>
      <c r="G34" s="78"/>
      <c r="H34" s="78"/>
      <c r="I34" s="78"/>
      <c r="J34" s="78"/>
      <c r="K34" s="78"/>
      <c r="L34" s="78"/>
      <c r="M34" s="78"/>
      <c r="N34" s="78"/>
      <c r="O34" s="79"/>
      <c r="P34" s="79"/>
      <c r="Q34" s="78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80"/>
      <c r="BF34" s="71" t="s">
        <v>30</v>
      </c>
      <c r="BG34" s="71"/>
      <c r="BH34" s="72">
        <v>43546</v>
      </c>
      <c r="BI34" s="73" t="s">
        <v>126</v>
      </c>
      <c r="BK34" s="36">
        <v>43538</v>
      </c>
      <c r="BL34" s="15">
        <f t="shared" si="1"/>
        <v>8</v>
      </c>
      <c r="BM34" s="43">
        <v>1</v>
      </c>
      <c r="BN34" s="43">
        <v>1</v>
      </c>
      <c r="BO34" s="55"/>
    </row>
    <row r="35" spans="2:67" s="2" customFormat="1" ht="39.950000000000003" customHeight="1" x14ac:dyDescent="0.2">
      <c r="B35" s="172" t="s">
        <v>34</v>
      </c>
      <c r="C35" s="175" t="s">
        <v>45</v>
      </c>
      <c r="D35" s="152" t="s">
        <v>222</v>
      </c>
      <c r="E35" s="178" t="s">
        <v>46</v>
      </c>
      <c r="F35" s="178" t="s">
        <v>47</v>
      </c>
      <c r="G35" s="78"/>
      <c r="H35" s="78"/>
      <c r="I35" s="78"/>
      <c r="J35" s="78"/>
      <c r="K35" s="78"/>
      <c r="L35" s="78"/>
      <c r="M35" s="78"/>
      <c r="N35" s="79"/>
      <c r="O35" s="78"/>
      <c r="P35" s="78"/>
      <c r="Q35" s="78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9"/>
      <c r="AN35" s="79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80"/>
      <c r="BF35" s="71" t="s">
        <v>30</v>
      </c>
      <c r="BG35" s="71"/>
      <c r="BH35" s="72">
        <v>43522</v>
      </c>
      <c r="BI35" s="73" t="s">
        <v>279</v>
      </c>
      <c r="BK35" s="36">
        <v>43524</v>
      </c>
      <c r="BL35" s="15">
        <f t="shared" si="1"/>
        <v>-4</v>
      </c>
      <c r="BM35" s="210">
        <v>2</v>
      </c>
      <c r="BN35" s="210">
        <v>2</v>
      </c>
      <c r="BO35" s="55"/>
    </row>
    <row r="36" spans="2:67" s="2" customFormat="1" ht="39.950000000000003" customHeight="1" x14ac:dyDescent="0.2">
      <c r="B36" s="174"/>
      <c r="C36" s="177"/>
      <c r="D36" s="151"/>
      <c r="E36" s="180"/>
      <c r="F36" s="180"/>
      <c r="G36" s="78"/>
      <c r="H36" s="78"/>
      <c r="I36" s="78"/>
      <c r="J36" s="78"/>
      <c r="K36" s="78"/>
      <c r="L36" s="78"/>
      <c r="M36" s="78"/>
      <c r="N36" s="79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9"/>
      <c r="AN36" s="79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80"/>
      <c r="BF36" s="88" t="s">
        <v>30</v>
      </c>
      <c r="BG36" s="88"/>
      <c r="BH36" s="89">
        <v>43734</v>
      </c>
      <c r="BI36" s="71" t="s">
        <v>213</v>
      </c>
      <c r="BK36" s="36">
        <v>43707</v>
      </c>
      <c r="BL36" s="15">
        <f t="shared" si="1"/>
        <v>26</v>
      </c>
      <c r="BM36" s="210"/>
      <c r="BN36" s="210"/>
      <c r="BO36" s="55"/>
    </row>
    <row r="37" spans="2:67" s="2" customFormat="1" ht="39.950000000000003" customHeight="1" x14ac:dyDescent="0.2">
      <c r="B37" s="172" t="s">
        <v>34</v>
      </c>
      <c r="C37" s="175" t="s">
        <v>48</v>
      </c>
      <c r="D37" s="152" t="s">
        <v>222</v>
      </c>
      <c r="E37" s="197" t="s">
        <v>49</v>
      </c>
      <c r="F37" s="178" t="s">
        <v>50</v>
      </c>
      <c r="G37" s="78"/>
      <c r="H37" s="78"/>
      <c r="I37" s="78"/>
      <c r="J37" s="78"/>
      <c r="K37" s="78"/>
      <c r="L37" s="78"/>
      <c r="M37" s="78"/>
      <c r="N37" s="78"/>
      <c r="O37" s="79"/>
      <c r="P37" s="79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9"/>
      <c r="AO37" s="79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80"/>
      <c r="BF37" s="71" t="s">
        <v>30</v>
      </c>
      <c r="BG37" s="71"/>
      <c r="BH37" s="72">
        <v>43550</v>
      </c>
      <c r="BI37" s="73" t="s">
        <v>127</v>
      </c>
      <c r="BK37" s="36">
        <v>43538</v>
      </c>
      <c r="BL37" s="15">
        <f t="shared" si="1"/>
        <v>12</v>
      </c>
      <c r="BM37" s="210">
        <v>2</v>
      </c>
      <c r="BN37" s="210">
        <v>1</v>
      </c>
      <c r="BO37" s="55"/>
    </row>
    <row r="38" spans="2:67" s="2" customFormat="1" ht="58.5" customHeight="1" x14ac:dyDescent="0.2">
      <c r="B38" s="174"/>
      <c r="C38" s="177"/>
      <c r="D38" s="151"/>
      <c r="E38" s="191"/>
      <c r="F38" s="180"/>
      <c r="G38" s="78"/>
      <c r="H38" s="78"/>
      <c r="I38" s="78"/>
      <c r="J38" s="78"/>
      <c r="K38" s="78"/>
      <c r="L38" s="78"/>
      <c r="M38" s="78"/>
      <c r="N38" s="78"/>
      <c r="O38" s="79"/>
      <c r="P38" s="79"/>
      <c r="Q38" s="78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9"/>
      <c r="AO38" s="79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80"/>
      <c r="BF38" s="39" t="s">
        <v>30</v>
      </c>
      <c r="BG38" s="13"/>
      <c r="BH38" s="14">
        <v>43741</v>
      </c>
      <c r="BI38" s="13" t="s">
        <v>280</v>
      </c>
      <c r="BK38" s="36">
        <v>43714</v>
      </c>
      <c r="BL38" s="53">
        <f t="shared" si="1"/>
        <v>27</v>
      </c>
      <c r="BM38" s="210"/>
      <c r="BN38" s="210"/>
      <c r="BO38" s="55"/>
    </row>
    <row r="39" spans="2:67" s="2" customFormat="1" ht="30" customHeight="1" x14ac:dyDescent="0.25">
      <c r="B39" s="172" t="s">
        <v>34</v>
      </c>
      <c r="C39" s="175" t="s">
        <v>227</v>
      </c>
      <c r="D39" s="157" t="s">
        <v>228</v>
      </c>
      <c r="E39" s="178" t="s">
        <v>230</v>
      </c>
      <c r="F39" s="178" t="s">
        <v>229</v>
      </c>
      <c r="G39" s="78"/>
      <c r="H39" s="78"/>
      <c r="I39" s="78"/>
      <c r="J39" s="78"/>
      <c r="K39" s="78"/>
      <c r="L39" s="78"/>
      <c r="M39" s="78"/>
      <c r="N39" s="78"/>
      <c r="O39" s="78"/>
      <c r="P39" s="93"/>
      <c r="Q39" s="78"/>
      <c r="R39" s="79"/>
      <c r="S39" s="78"/>
      <c r="T39" s="93"/>
      <c r="U39" s="78"/>
      <c r="V39" s="79"/>
      <c r="W39" s="78"/>
      <c r="X39" s="93"/>
      <c r="Y39" s="79"/>
      <c r="Z39" s="78"/>
      <c r="AA39" s="78"/>
      <c r="AB39" s="78"/>
      <c r="AC39" s="93"/>
      <c r="AD39" s="79"/>
      <c r="AE39" s="78"/>
      <c r="AF39" s="78"/>
      <c r="AG39" s="93"/>
      <c r="AH39" s="79"/>
      <c r="AI39" s="78"/>
      <c r="AJ39" s="78"/>
      <c r="AK39" s="93"/>
      <c r="AL39" s="79"/>
      <c r="AM39" s="78"/>
      <c r="AN39" s="78"/>
      <c r="AO39" s="78"/>
      <c r="AP39" s="79"/>
      <c r="AQ39" s="78"/>
      <c r="AR39" s="78"/>
      <c r="AS39" s="78"/>
      <c r="AT39" s="93"/>
      <c r="AU39" s="79"/>
      <c r="AV39" s="78"/>
      <c r="AW39" s="78"/>
      <c r="AX39" s="78"/>
      <c r="AY39" s="93"/>
      <c r="AZ39" s="79"/>
      <c r="BA39" s="78"/>
      <c r="BB39" s="78"/>
      <c r="BC39" s="79"/>
      <c r="BD39" s="78"/>
      <c r="BE39" s="80"/>
      <c r="BF39" s="71" t="s">
        <v>30</v>
      </c>
      <c r="BG39" s="71"/>
      <c r="BH39" s="72">
        <v>43553</v>
      </c>
      <c r="BI39" s="73" t="s">
        <v>148</v>
      </c>
      <c r="BK39" s="36">
        <v>43553</v>
      </c>
      <c r="BL39" s="15">
        <f>DAYS360(BK39,BH39)</f>
        <v>0</v>
      </c>
      <c r="BM39" s="210">
        <v>10</v>
      </c>
      <c r="BN39" s="210">
        <v>7</v>
      </c>
      <c r="BO39" s="55"/>
    </row>
    <row r="40" spans="2:67" s="2" customFormat="1" ht="30" customHeight="1" x14ac:dyDescent="0.25">
      <c r="B40" s="173"/>
      <c r="C40" s="176"/>
      <c r="D40" s="156"/>
      <c r="E40" s="179"/>
      <c r="F40" s="179"/>
      <c r="G40" s="78"/>
      <c r="H40" s="78"/>
      <c r="I40" s="78"/>
      <c r="J40" s="78"/>
      <c r="K40" s="78"/>
      <c r="L40" s="78"/>
      <c r="M40" s="78"/>
      <c r="N40" s="78"/>
      <c r="O40" s="78"/>
      <c r="P40" s="93"/>
      <c r="Q40" s="78"/>
      <c r="R40" s="79"/>
      <c r="S40" s="78"/>
      <c r="T40" s="93"/>
      <c r="U40" s="78"/>
      <c r="V40" s="79"/>
      <c r="W40" s="78"/>
      <c r="X40" s="93"/>
      <c r="Y40" s="79"/>
      <c r="Z40" s="78"/>
      <c r="AA40" s="78"/>
      <c r="AB40" s="78"/>
      <c r="AC40" s="93"/>
      <c r="AD40" s="79"/>
      <c r="AE40" s="78"/>
      <c r="AF40" s="78"/>
      <c r="AG40" s="93"/>
      <c r="AH40" s="79"/>
      <c r="AI40" s="78"/>
      <c r="AJ40" s="78"/>
      <c r="AK40" s="93"/>
      <c r="AL40" s="79"/>
      <c r="AM40" s="78"/>
      <c r="AN40" s="78"/>
      <c r="AO40" s="78"/>
      <c r="AP40" s="79"/>
      <c r="AQ40" s="78"/>
      <c r="AR40" s="78"/>
      <c r="AS40" s="78"/>
      <c r="AT40" s="93"/>
      <c r="AU40" s="79"/>
      <c r="AV40" s="78"/>
      <c r="AW40" s="78"/>
      <c r="AX40" s="78"/>
      <c r="AY40" s="93"/>
      <c r="AZ40" s="79"/>
      <c r="BA40" s="78"/>
      <c r="BB40" s="78"/>
      <c r="BC40" s="79"/>
      <c r="BD40" s="78"/>
      <c r="BE40" s="80"/>
      <c r="BF40" s="71" t="s">
        <v>30</v>
      </c>
      <c r="BG40" s="71"/>
      <c r="BH40" s="72">
        <v>43578</v>
      </c>
      <c r="BI40" s="71" t="s">
        <v>163</v>
      </c>
      <c r="BK40" s="36">
        <v>43577</v>
      </c>
      <c r="BL40" s="15">
        <f>DAYS360(BK40,BH40)</f>
        <v>1</v>
      </c>
      <c r="BM40" s="210"/>
      <c r="BN40" s="210"/>
      <c r="BO40" s="55"/>
    </row>
    <row r="41" spans="2:67" s="2" customFormat="1" ht="30" customHeight="1" x14ac:dyDescent="0.25">
      <c r="B41" s="173"/>
      <c r="C41" s="176"/>
      <c r="D41" s="156"/>
      <c r="E41" s="179"/>
      <c r="F41" s="179"/>
      <c r="G41" s="78"/>
      <c r="H41" s="78"/>
      <c r="I41" s="78"/>
      <c r="J41" s="78"/>
      <c r="K41" s="78"/>
      <c r="L41" s="78"/>
      <c r="M41" s="78"/>
      <c r="N41" s="78"/>
      <c r="O41" s="78"/>
      <c r="P41" s="93"/>
      <c r="Q41" s="78"/>
      <c r="R41" s="79"/>
      <c r="S41" s="78"/>
      <c r="T41" s="93"/>
      <c r="U41" s="78"/>
      <c r="V41" s="79"/>
      <c r="W41" s="78"/>
      <c r="X41" s="93"/>
      <c r="Y41" s="79"/>
      <c r="Z41" s="78"/>
      <c r="AA41" s="78"/>
      <c r="AB41" s="78"/>
      <c r="AC41" s="93"/>
      <c r="AD41" s="79"/>
      <c r="AE41" s="78"/>
      <c r="AF41" s="78"/>
      <c r="AG41" s="93"/>
      <c r="AH41" s="79"/>
      <c r="AI41" s="78"/>
      <c r="AJ41" s="78"/>
      <c r="AK41" s="93"/>
      <c r="AL41" s="79"/>
      <c r="AM41" s="78"/>
      <c r="AN41" s="78"/>
      <c r="AO41" s="78"/>
      <c r="AP41" s="79"/>
      <c r="AQ41" s="78"/>
      <c r="AR41" s="78"/>
      <c r="AS41" s="78"/>
      <c r="AT41" s="93"/>
      <c r="AU41" s="79"/>
      <c r="AV41" s="78"/>
      <c r="AW41" s="78"/>
      <c r="AX41" s="78"/>
      <c r="AY41" s="93"/>
      <c r="AZ41" s="79"/>
      <c r="BA41" s="78"/>
      <c r="BB41" s="78"/>
      <c r="BC41" s="79"/>
      <c r="BD41" s="78"/>
      <c r="BE41" s="80"/>
      <c r="BF41" s="71" t="s">
        <v>30</v>
      </c>
      <c r="BG41" s="71"/>
      <c r="BH41" s="72">
        <v>43601</v>
      </c>
      <c r="BI41" s="94" t="s">
        <v>164</v>
      </c>
      <c r="BK41" s="36">
        <v>43601</v>
      </c>
      <c r="BL41" s="53">
        <f>DAYS360(BK41,BH41)</f>
        <v>0</v>
      </c>
      <c r="BM41" s="210"/>
      <c r="BN41" s="210"/>
      <c r="BO41" s="55"/>
    </row>
    <row r="42" spans="2:67" s="2" customFormat="1" ht="30" customHeight="1" x14ac:dyDescent="0.25">
      <c r="B42" s="173"/>
      <c r="C42" s="176"/>
      <c r="D42" s="156"/>
      <c r="E42" s="179"/>
      <c r="F42" s="179"/>
      <c r="G42" s="78"/>
      <c r="H42" s="78"/>
      <c r="I42" s="78"/>
      <c r="J42" s="78"/>
      <c r="K42" s="78"/>
      <c r="L42" s="78"/>
      <c r="M42" s="78"/>
      <c r="N42" s="78"/>
      <c r="O42" s="78"/>
      <c r="P42" s="93"/>
      <c r="Q42" s="78"/>
      <c r="R42" s="79"/>
      <c r="S42" s="78"/>
      <c r="T42" s="93"/>
      <c r="U42" s="78"/>
      <c r="V42" s="79"/>
      <c r="W42" s="78"/>
      <c r="X42" s="93"/>
      <c r="Y42" s="79"/>
      <c r="Z42" s="78"/>
      <c r="AA42" s="78"/>
      <c r="AB42" s="78"/>
      <c r="AC42" s="93"/>
      <c r="AD42" s="79"/>
      <c r="AE42" s="78"/>
      <c r="AF42" s="78"/>
      <c r="AG42" s="93"/>
      <c r="AH42" s="79"/>
      <c r="AI42" s="78"/>
      <c r="AJ42" s="78"/>
      <c r="AK42" s="93"/>
      <c r="AL42" s="79"/>
      <c r="AM42" s="78"/>
      <c r="AN42" s="78"/>
      <c r="AO42" s="78"/>
      <c r="AP42" s="79"/>
      <c r="AQ42" s="78"/>
      <c r="AR42" s="78"/>
      <c r="AS42" s="78"/>
      <c r="AT42" s="93"/>
      <c r="AU42" s="79"/>
      <c r="AV42" s="78"/>
      <c r="AW42" s="78"/>
      <c r="AX42" s="78"/>
      <c r="AY42" s="93"/>
      <c r="AZ42" s="79"/>
      <c r="BA42" s="78"/>
      <c r="BB42" s="78"/>
      <c r="BC42" s="79"/>
      <c r="BD42" s="78"/>
      <c r="BE42" s="80"/>
      <c r="BF42" s="71" t="s">
        <v>30</v>
      </c>
      <c r="BG42" s="71"/>
      <c r="BH42" s="72">
        <v>43657</v>
      </c>
      <c r="BI42" s="71" t="s">
        <v>186</v>
      </c>
      <c r="BK42" s="36">
        <v>43634</v>
      </c>
      <c r="BL42" s="53">
        <f t="shared" ref="BL42:BL45" si="2">DAYS360(BK42,BH42)</f>
        <v>23</v>
      </c>
      <c r="BM42" s="210"/>
      <c r="BN42" s="210"/>
      <c r="BO42" s="55"/>
    </row>
    <row r="43" spans="2:67" s="2" customFormat="1" ht="30" customHeight="1" x14ac:dyDescent="0.25">
      <c r="B43" s="173"/>
      <c r="C43" s="176"/>
      <c r="D43" s="156"/>
      <c r="E43" s="179"/>
      <c r="F43" s="179"/>
      <c r="G43" s="78"/>
      <c r="H43" s="78"/>
      <c r="I43" s="78"/>
      <c r="J43" s="78"/>
      <c r="K43" s="78"/>
      <c r="L43" s="78"/>
      <c r="M43" s="78"/>
      <c r="N43" s="78"/>
      <c r="O43" s="78"/>
      <c r="P43" s="93"/>
      <c r="Q43" s="78"/>
      <c r="R43" s="79"/>
      <c r="S43" s="78"/>
      <c r="T43" s="93"/>
      <c r="U43" s="78"/>
      <c r="V43" s="79"/>
      <c r="W43" s="78"/>
      <c r="X43" s="93"/>
      <c r="Y43" s="79"/>
      <c r="Z43" s="78"/>
      <c r="AA43" s="78"/>
      <c r="AB43" s="78"/>
      <c r="AC43" s="93"/>
      <c r="AD43" s="79"/>
      <c r="AE43" s="78"/>
      <c r="AF43" s="78"/>
      <c r="AG43" s="93"/>
      <c r="AH43" s="79"/>
      <c r="AI43" s="78"/>
      <c r="AJ43" s="78"/>
      <c r="AK43" s="93"/>
      <c r="AL43" s="79"/>
      <c r="AM43" s="78"/>
      <c r="AN43" s="78"/>
      <c r="AO43" s="78"/>
      <c r="AP43" s="79"/>
      <c r="AQ43" s="78"/>
      <c r="AR43" s="78"/>
      <c r="AS43" s="78"/>
      <c r="AT43" s="93"/>
      <c r="AU43" s="79"/>
      <c r="AV43" s="78"/>
      <c r="AW43" s="78"/>
      <c r="AX43" s="78"/>
      <c r="AY43" s="93"/>
      <c r="AZ43" s="79"/>
      <c r="BA43" s="78"/>
      <c r="BB43" s="78"/>
      <c r="BC43" s="79"/>
      <c r="BD43" s="78"/>
      <c r="BE43" s="80"/>
      <c r="BF43" s="71" t="s">
        <v>30</v>
      </c>
      <c r="BG43" s="71"/>
      <c r="BH43" s="72">
        <v>43662</v>
      </c>
      <c r="BI43" s="71" t="s">
        <v>187</v>
      </c>
      <c r="BK43" s="36">
        <v>43662</v>
      </c>
      <c r="BL43" s="53">
        <f t="shared" si="2"/>
        <v>0</v>
      </c>
      <c r="BM43" s="210"/>
      <c r="BN43" s="210"/>
      <c r="BO43" s="55"/>
    </row>
    <row r="44" spans="2:67" s="2" customFormat="1" ht="30" customHeight="1" x14ac:dyDescent="0.25">
      <c r="B44" s="173"/>
      <c r="C44" s="176"/>
      <c r="D44" s="156"/>
      <c r="E44" s="179"/>
      <c r="F44" s="179"/>
      <c r="G44" s="78"/>
      <c r="H44" s="78"/>
      <c r="I44" s="78"/>
      <c r="J44" s="78"/>
      <c r="K44" s="78"/>
      <c r="L44" s="78"/>
      <c r="M44" s="78"/>
      <c r="N44" s="78"/>
      <c r="O44" s="78"/>
      <c r="P44" s="93"/>
      <c r="Q44" s="78"/>
      <c r="R44" s="79"/>
      <c r="S44" s="78"/>
      <c r="T44" s="93"/>
      <c r="U44" s="78"/>
      <c r="V44" s="79"/>
      <c r="W44" s="78"/>
      <c r="X44" s="93"/>
      <c r="Y44" s="79"/>
      <c r="Z44" s="78"/>
      <c r="AA44" s="78"/>
      <c r="AB44" s="78"/>
      <c r="AC44" s="93"/>
      <c r="AD44" s="79"/>
      <c r="AE44" s="78"/>
      <c r="AF44" s="78"/>
      <c r="AG44" s="93"/>
      <c r="AH44" s="79"/>
      <c r="AI44" s="78"/>
      <c r="AJ44" s="78"/>
      <c r="AK44" s="93"/>
      <c r="AL44" s="79"/>
      <c r="AM44" s="78"/>
      <c r="AN44" s="78"/>
      <c r="AO44" s="78"/>
      <c r="AP44" s="79"/>
      <c r="AQ44" s="78"/>
      <c r="AR44" s="78"/>
      <c r="AS44" s="78"/>
      <c r="AT44" s="93"/>
      <c r="AU44" s="79"/>
      <c r="AV44" s="78"/>
      <c r="AW44" s="78"/>
      <c r="AX44" s="78"/>
      <c r="AY44" s="93"/>
      <c r="AZ44" s="79"/>
      <c r="BA44" s="78"/>
      <c r="BB44" s="78"/>
      <c r="BC44" s="79"/>
      <c r="BD44" s="78"/>
      <c r="BE44" s="80"/>
      <c r="BF44" s="71" t="s">
        <v>30</v>
      </c>
      <c r="BG44" s="71"/>
      <c r="BH44" s="72">
        <v>43698</v>
      </c>
      <c r="BI44" s="71" t="s">
        <v>188</v>
      </c>
      <c r="BK44" s="36">
        <v>43693</v>
      </c>
      <c r="BL44" s="53">
        <f t="shared" si="2"/>
        <v>5</v>
      </c>
      <c r="BM44" s="210"/>
      <c r="BN44" s="210"/>
      <c r="BO44" s="55"/>
    </row>
    <row r="45" spans="2:67" s="2" customFormat="1" ht="30" customHeight="1" x14ac:dyDescent="0.25">
      <c r="B45" s="173"/>
      <c r="C45" s="176"/>
      <c r="D45" s="156"/>
      <c r="E45" s="179"/>
      <c r="F45" s="179"/>
      <c r="G45" s="78"/>
      <c r="H45" s="78"/>
      <c r="I45" s="78"/>
      <c r="J45" s="78"/>
      <c r="K45" s="78"/>
      <c r="L45" s="78"/>
      <c r="M45" s="78"/>
      <c r="N45" s="78"/>
      <c r="O45" s="78"/>
      <c r="P45" s="93"/>
      <c r="Q45" s="78"/>
      <c r="R45" s="79"/>
      <c r="S45" s="78"/>
      <c r="T45" s="93"/>
      <c r="U45" s="78"/>
      <c r="V45" s="79"/>
      <c r="W45" s="78"/>
      <c r="X45" s="93"/>
      <c r="Y45" s="79"/>
      <c r="Z45" s="78"/>
      <c r="AA45" s="78"/>
      <c r="AB45" s="78"/>
      <c r="AC45" s="93"/>
      <c r="AD45" s="79"/>
      <c r="AE45" s="78"/>
      <c r="AF45" s="78"/>
      <c r="AG45" s="93"/>
      <c r="AH45" s="79"/>
      <c r="AI45" s="78"/>
      <c r="AJ45" s="78"/>
      <c r="AK45" s="93"/>
      <c r="AL45" s="79"/>
      <c r="AM45" s="78"/>
      <c r="AN45" s="78"/>
      <c r="AO45" s="78"/>
      <c r="AP45" s="79"/>
      <c r="AQ45" s="78"/>
      <c r="AR45" s="78"/>
      <c r="AS45" s="78"/>
      <c r="AT45" s="93"/>
      <c r="AU45" s="79"/>
      <c r="AV45" s="78"/>
      <c r="AW45" s="78"/>
      <c r="AX45" s="78"/>
      <c r="AY45" s="93"/>
      <c r="AZ45" s="79"/>
      <c r="BA45" s="78"/>
      <c r="BB45" s="78"/>
      <c r="BC45" s="79"/>
      <c r="BD45" s="78"/>
      <c r="BE45" s="80"/>
      <c r="BF45" s="71" t="s">
        <v>30</v>
      </c>
      <c r="BG45" s="71"/>
      <c r="BH45" s="72">
        <v>43725</v>
      </c>
      <c r="BI45" s="71" t="s">
        <v>214</v>
      </c>
      <c r="BK45" s="36">
        <v>43725</v>
      </c>
      <c r="BL45" s="53">
        <f t="shared" si="2"/>
        <v>0</v>
      </c>
      <c r="BM45" s="210"/>
      <c r="BN45" s="210"/>
      <c r="BO45" s="55"/>
    </row>
    <row r="46" spans="2:67" s="2" customFormat="1" ht="30" customHeight="1" x14ac:dyDescent="0.25">
      <c r="B46" s="173"/>
      <c r="C46" s="176"/>
      <c r="D46" s="156"/>
      <c r="E46" s="179"/>
      <c r="F46" s="179"/>
      <c r="G46" s="78"/>
      <c r="H46" s="78"/>
      <c r="I46" s="78"/>
      <c r="J46" s="78"/>
      <c r="K46" s="78"/>
      <c r="L46" s="78"/>
      <c r="M46" s="78"/>
      <c r="N46" s="78"/>
      <c r="O46" s="78"/>
      <c r="P46" s="93"/>
      <c r="Q46" s="78"/>
      <c r="R46" s="79"/>
      <c r="S46" s="78"/>
      <c r="T46" s="93"/>
      <c r="U46" s="78"/>
      <c r="V46" s="79"/>
      <c r="W46" s="78"/>
      <c r="X46" s="93"/>
      <c r="Y46" s="79"/>
      <c r="Z46" s="78"/>
      <c r="AA46" s="78"/>
      <c r="AB46" s="78"/>
      <c r="AC46" s="93"/>
      <c r="AD46" s="79"/>
      <c r="AE46" s="78"/>
      <c r="AF46" s="78"/>
      <c r="AG46" s="93"/>
      <c r="AH46" s="79"/>
      <c r="AI46" s="78"/>
      <c r="AJ46" s="78"/>
      <c r="AK46" s="93"/>
      <c r="AL46" s="79"/>
      <c r="AM46" s="78"/>
      <c r="AN46" s="78"/>
      <c r="AO46" s="78"/>
      <c r="AP46" s="79"/>
      <c r="AQ46" s="78"/>
      <c r="AR46" s="78"/>
      <c r="AS46" s="78"/>
      <c r="AT46" s="93"/>
      <c r="AU46" s="79"/>
      <c r="AV46" s="78"/>
      <c r="AW46" s="78"/>
      <c r="AX46" s="78"/>
      <c r="AY46" s="93"/>
      <c r="AZ46" s="79"/>
      <c r="BA46" s="78"/>
      <c r="BB46" s="78"/>
      <c r="BC46" s="79"/>
      <c r="BD46" s="78"/>
      <c r="BE46" s="80"/>
      <c r="BF46" s="71"/>
      <c r="BG46" s="71"/>
      <c r="BH46" s="71"/>
      <c r="BI46" s="73"/>
      <c r="BM46" s="210"/>
      <c r="BN46" s="210"/>
      <c r="BO46" s="55"/>
    </row>
    <row r="47" spans="2:67" s="2" customFormat="1" ht="30" customHeight="1" x14ac:dyDescent="0.25">
      <c r="B47" s="173"/>
      <c r="C47" s="176"/>
      <c r="D47" s="156"/>
      <c r="E47" s="179"/>
      <c r="F47" s="179"/>
      <c r="G47" s="78"/>
      <c r="H47" s="78"/>
      <c r="I47" s="78"/>
      <c r="J47" s="78"/>
      <c r="K47" s="78"/>
      <c r="L47" s="78"/>
      <c r="M47" s="78"/>
      <c r="N47" s="78"/>
      <c r="O47" s="78"/>
      <c r="P47" s="93"/>
      <c r="Q47" s="78"/>
      <c r="R47" s="79"/>
      <c r="S47" s="78"/>
      <c r="T47" s="93"/>
      <c r="U47" s="78"/>
      <c r="V47" s="79"/>
      <c r="W47" s="78"/>
      <c r="X47" s="93"/>
      <c r="Y47" s="79"/>
      <c r="Z47" s="78"/>
      <c r="AA47" s="78"/>
      <c r="AB47" s="78"/>
      <c r="AC47" s="93"/>
      <c r="AD47" s="79"/>
      <c r="AE47" s="78"/>
      <c r="AF47" s="78"/>
      <c r="AG47" s="93"/>
      <c r="AH47" s="79"/>
      <c r="AI47" s="78"/>
      <c r="AJ47" s="78"/>
      <c r="AK47" s="93"/>
      <c r="AL47" s="79"/>
      <c r="AM47" s="78"/>
      <c r="AN47" s="78"/>
      <c r="AO47" s="78"/>
      <c r="AP47" s="79"/>
      <c r="AQ47" s="78"/>
      <c r="AR47" s="78"/>
      <c r="AS47" s="78"/>
      <c r="AT47" s="93"/>
      <c r="AU47" s="79"/>
      <c r="AV47" s="78"/>
      <c r="AW47" s="78"/>
      <c r="AX47" s="78"/>
      <c r="AY47" s="93"/>
      <c r="AZ47" s="79"/>
      <c r="BA47" s="78"/>
      <c r="BB47" s="78"/>
      <c r="BC47" s="79"/>
      <c r="BD47" s="78"/>
      <c r="BE47" s="80"/>
      <c r="BF47" s="71"/>
      <c r="BG47" s="71"/>
      <c r="BH47" s="71"/>
      <c r="BI47" s="73"/>
      <c r="BM47" s="210"/>
      <c r="BN47" s="210"/>
      <c r="BO47" s="55"/>
    </row>
    <row r="48" spans="2:67" s="2" customFormat="1" ht="30" customHeight="1" x14ac:dyDescent="0.25">
      <c r="B48" s="173"/>
      <c r="C48" s="176"/>
      <c r="D48" s="156"/>
      <c r="E48" s="179"/>
      <c r="F48" s="179"/>
      <c r="G48" s="78"/>
      <c r="H48" s="78"/>
      <c r="I48" s="78"/>
      <c r="J48" s="78"/>
      <c r="K48" s="78"/>
      <c r="L48" s="78"/>
      <c r="M48" s="78"/>
      <c r="N48" s="78"/>
      <c r="O48" s="78"/>
      <c r="P48" s="93"/>
      <c r="Q48" s="78"/>
      <c r="R48" s="79"/>
      <c r="S48" s="78"/>
      <c r="T48" s="93"/>
      <c r="U48" s="78"/>
      <c r="V48" s="79"/>
      <c r="W48" s="78"/>
      <c r="X48" s="93"/>
      <c r="Y48" s="79"/>
      <c r="Z48" s="78"/>
      <c r="AA48" s="78"/>
      <c r="AB48" s="78"/>
      <c r="AC48" s="93"/>
      <c r="AD48" s="79"/>
      <c r="AE48" s="78"/>
      <c r="AF48" s="78"/>
      <c r="AG48" s="93"/>
      <c r="AH48" s="79"/>
      <c r="AI48" s="78"/>
      <c r="AJ48" s="78"/>
      <c r="AK48" s="93"/>
      <c r="AL48" s="79"/>
      <c r="AM48" s="78"/>
      <c r="AN48" s="78"/>
      <c r="AO48" s="78"/>
      <c r="AP48" s="79"/>
      <c r="AQ48" s="78"/>
      <c r="AR48" s="78"/>
      <c r="AS48" s="78"/>
      <c r="AT48" s="93"/>
      <c r="AU48" s="79"/>
      <c r="AV48" s="78"/>
      <c r="AW48" s="78"/>
      <c r="AX48" s="78"/>
      <c r="AY48" s="93"/>
      <c r="AZ48" s="79"/>
      <c r="BA48" s="78"/>
      <c r="BB48" s="78"/>
      <c r="BC48" s="79"/>
      <c r="BD48" s="78"/>
      <c r="BE48" s="80"/>
      <c r="BF48" s="71"/>
      <c r="BG48" s="71"/>
      <c r="BH48" s="71"/>
      <c r="BI48" s="73"/>
      <c r="BK48" s="36"/>
      <c r="BL48" s="53"/>
      <c r="BM48" s="210"/>
      <c r="BN48" s="210"/>
      <c r="BO48" s="55"/>
    </row>
    <row r="49" spans="2:67" s="2" customFormat="1" ht="22.5" customHeight="1" x14ac:dyDescent="0.25">
      <c r="B49" s="172" t="s">
        <v>34</v>
      </c>
      <c r="C49" s="175" t="s">
        <v>231</v>
      </c>
      <c r="D49" s="154" t="s">
        <v>105</v>
      </c>
      <c r="E49" s="178" t="s">
        <v>232</v>
      </c>
      <c r="F49" s="178" t="s">
        <v>233</v>
      </c>
      <c r="G49" s="78"/>
      <c r="H49" s="78"/>
      <c r="I49" s="78"/>
      <c r="J49" s="79"/>
      <c r="K49" s="78"/>
      <c r="L49" s="78"/>
      <c r="M49" s="78"/>
      <c r="N49" s="78"/>
      <c r="O49" s="78"/>
      <c r="P49" s="78"/>
      <c r="Q49" s="78"/>
      <c r="R49" s="93"/>
      <c r="S49" s="79"/>
      <c r="T49" s="79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93"/>
      <c r="AF49" s="93"/>
      <c r="AG49" s="79"/>
      <c r="AH49" s="79"/>
      <c r="AI49" s="78"/>
      <c r="AJ49" s="78"/>
      <c r="AK49" s="78"/>
      <c r="AL49" s="78"/>
      <c r="AM49" s="78"/>
      <c r="AN49" s="78"/>
      <c r="AO49" s="78"/>
      <c r="AP49" s="78"/>
      <c r="AQ49" s="78"/>
      <c r="AR49" s="93"/>
      <c r="AS49" s="93"/>
      <c r="AT49" s="79"/>
      <c r="AU49" s="79"/>
      <c r="AV49" s="78"/>
      <c r="AW49" s="78"/>
      <c r="AX49" s="78"/>
      <c r="AY49" s="78"/>
      <c r="AZ49" s="78"/>
      <c r="BA49" s="78"/>
      <c r="BB49" s="78"/>
      <c r="BC49" s="78"/>
      <c r="BD49" s="78"/>
      <c r="BE49" s="80"/>
      <c r="BF49" s="71" t="s">
        <v>30</v>
      </c>
      <c r="BG49" s="71"/>
      <c r="BH49" s="72">
        <v>43542</v>
      </c>
      <c r="BI49" s="73" t="s">
        <v>128</v>
      </c>
      <c r="BK49" s="36">
        <v>43490</v>
      </c>
      <c r="BL49" s="15">
        <f>DAYS360(BK49,BH49)</f>
        <v>53</v>
      </c>
      <c r="BM49" s="210">
        <v>4</v>
      </c>
      <c r="BN49" s="210">
        <v>3</v>
      </c>
      <c r="BO49" s="55"/>
    </row>
    <row r="50" spans="2:67" s="2" customFormat="1" ht="22.5" customHeight="1" x14ac:dyDescent="0.25">
      <c r="B50" s="173"/>
      <c r="C50" s="176"/>
      <c r="D50" s="156"/>
      <c r="E50" s="179"/>
      <c r="F50" s="179"/>
      <c r="G50" s="78"/>
      <c r="H50" s="78"/>
      <c r="I50" s="78"/>
      <c r="J50" s="79"/>
      <c r="K50" s="78"/>
      <c r="L50" s="78"/>
      <c r="M50" s="78"/>
      <c r="N50" s="78"/>
      <c r="O50" s="78"/>
      <c r="P50" s="78"/>
      <c r="Q50" s="78"/>
      <c r="R50" s="93"/>
      <c r="S50" s="79"/>
      <c r="T50" s="79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93"/>
      <c r="AF50" s="93"/>
      <c r="AG50" s="79"/>
      <c r="AH50" s="79"/>
      <c r="AI50" s="78"/>
      <c r="AJ50" s="78"/>
      <c r="AK50" s="78"/>
      <c r="AL50" s="78"/>
      <c r="AM50" s="78"/>
      <c r="AN50" s="78"/>
      <c r="AO50" s="78"/>
      <c r="AP50" s="78"/>
      <c r="AQ50" s="78"/>
      <c r="AR50" s="93"/>
      <c r="AS50" s="93"/>
      <c r="AT50" s="79"/>
      <c r="AU50" s="79"/>
      <c r="AV50" s="78"/>
      <c r="AW50" s="78"/>
      <c r="AX50" s="78"/>
      <c r="AY50" s="78"/>
      <c r="AZ50" s="78"/>
      <c r="BA50" s="78"/>
      <c r="BB50" s="78"/>
      <c r="BC50" s="78"/>
      <c r="BD50" s="78"/>
      <c r="BE50" s="80"/>
      <c r="BF50" s="71" t="s">
        <v>30</v>
      </c>
      <c r="BG50" s="71"/>
      <c r="BH50" s="72">
        <v>43579</v>
      </c>
      <c r="BI50" s="71" t="s">
        <v>165</v>
      </c>
      <c r="BK50" s="36">
        <v>43577</v>
      </c>
      <c r="BL50" s="15">
        <f>DAYS360(BK50,BH50)</f>
        <v>2</v>
      </c>
      <c r="BM50" s="210"/>
      <c r="BN50" s="210"/>
      <c r="BO50" s="55"/>
    </row>
    <row r="51" spans="2:67" s="2" customFormat="1" ht="22.5" customHeight="1" x14ac:dyDescent="0.25">
      <c r="B51" s="173"/>
      <c r="C51" s="176"/>
      <c r="D51" s="156"/>
      <c r="E51" s="179"/>
      <c r="F51" s="179"/>
      <c r="G51" s="78"/>
      <c r="H51" s="78"/>
      <c r="I51" s="78"/>
      <c r="J51" s="79"/>
      <c r="K51" s="78"/>
      <c r="L51" s="78"/>
      <c r="M51" s="78"/>
      <c r="N51" s="78"/>
      <c r="O51" s="78"/>
      <c r="P51" s="78"/>
      <c r="Q51" s="78"/>
      <c r="R51" s="93"/>
      <c r="S51" s="79"/>
      <c r="T51" s="79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93"/>
      <c r="AF51" s="93"/>
      <c r="AG51" s="79"/>
      <c r="AH51" s="79"/>
      <c r="AI51" s="78"/>
      <c r="AJ51" s="78"/>
      <c r="AK51" s="78"/>
      <c r="AL51" s="78"/>
      <c r="AM51" s="78"/>
      <c r="AN51" s="78"/>
      <c r="AO51" s="78"/>
      <c r="AP51" s="78"/>
      <c r="AQ51" s="78"/>
      <c r="AR51" s="93"/>
      <c r="AS51" s="93"/>
      <c r="AT51" s="79"/>
      <c r="AU51" s="79"/>
      <c r="AV51" s="78"/>
      <c r="AW51" s="78"/>
      <c r="AX51" s="78"/>
      <c r="AY51" s="78"/>
      <c r="AZ51" s="78"/>
      <c r="BA51" s="78"/>
      <c r="BB51" s="78"/>
      <c r="BC51" s="78"/>
      <c r="BD51" s="78"/>
      <c r="BE51" s="80"/>
      <c r="BF51" s="71" t="s">
        <v>30</v>
      </c>
      <c r="BG51" s="71"/>
      <c r="BH51" s="72">
        <v>43665</v>
      </c>
      <c r="BI51" s="71" t="s">
        <v>189</v>
      </c>
      <c r="BK51" s="36">
        <v>43664</v>
      </c>
      <c r="BL51" s="15">
        <f>DAYS360(BK51,BH51)</f>
        <v>1</v>
      </c>
      <c r="BM51" s="210"/>
      <c r="BN51" s="210"/>
      <c r="BO51" s="55"/>
    </row>
    <row r="52" spans="2:67" s="2" customFormat="1" ht="22.5" customHeight="1" x14ac:dyDescent="0.25">
      <c r="B52" s="174"/>
      <c r="C52" s="177"/>
      <c r="D52" s="155"/>
      <c r="E52" s="180"/>
      <c r="F52" s="180"/>
      <c r="G52" s="78"/>
      <c r="H52" s="78"/>
      <c r="I52" s="78"/>
      <c r="J52" s="79"/>
      <c r="K52" s="78"/>
      <c r="L52" s="78"/>
      <c r="M52" s="78"/>
      <c r="N52" s="78"/>
      <c r="O52" s="78"/>
      <c r="P52" s="78"/>
      <c r="Q52" s="78"/>
      <c r="R52" s="93"/>
      <c r="S52" s="79"/>
      <c r="T52" s="79"/>
      <c r="U52" s="78"/>
      <c r="V52" s="78"/>
      <c r="W52" s="78"/>
      <c r="X52" s="78"/>
      <c r="Y52" s="78"/>
      <c r="Z52" s="78"/>
      <c r="AA52" s="78"/>
      <c r="AB52" s="78"/>
      <c r="AC52" s="78"/>
      <c r="AD52" s="78"/>
      <c r="AE52" s="93"/>
      <c r="AF52" s="93"/>
      <c r="AG52" s="79"/>
      <c r="AH52" s="79"/>
      <c r="AI52" s="78"/>
      <c r="AJ52" s="78"/>
      <c r="AK52" s="78"/>
      <c r="AL52" s="78"/>
      <c r="AM52" s="78"/>
      <c r="AN52" s="78"/>
      <c r="AO52" s="78"/>
      <c r="AP52" s="78"/>
      <c r="AQ52" s="78"/>
      <c r="AR52" s="93"/>
      <c r="AS52" s="93"/>
      <c r="AT52" s="79"/>
      <c r="AU52" s="79"/>
      <c r="AV52" s="78"/>
      <c r="AW52" s="78"/>
      <c r="AX52" s="78"/>
      <c r="AY52" s="78"/>
      <c r="AZ52" s="78"/>
      <c r="BA52" s="78"/>
      <c r="BB52" s="78"/>
      <c r="BC52" s="78"/>
      <c r="BD52" s="78"/>
      <c r="BE52" s="80"/>
      <c r="BF52" s="71"/>
      <c r="BG52" s="71"/>
      <c r="BH52" s="71"/>
      <c r="BI52" s="73"/>
      <c r="BK52" s="36"/>
      <c r="BL52" s="53"/>
      <c r="BM52" s="210"/>
      <c r="BN52" s="210"/>
      <c r="BO52" s="55"/>
    </row>
    <row r="53" spans="2:67" s="2" customFormat="1" ht="39.950000000000003" customHeight="1" x14ac:dyDescent="0.2">
      <c r="B53" s="172" t="s">
        <v>34</v>
      </c>
      <c r="C53" s="175" t="s">
        <v>51</v>
      </c>
      <c r="D53" s="154" t="s">
        <v>108</v>
      </c>
      <c r="E53" s="178" t="s">
        <v>52</v>
      </c>
      <c r="F53" s="178" t="s">
        <v>53</v>
      </c>
      <c r="G53" s="78"/>
      <c r="H53" s="78"/>
      <c r="I53" s="78"/>
      <c r="J53" s="79"/>
      <c r="K53" s="78"/>
      <c r="L53" s="78"/>
      <c r="M53" s="78"/>
      <c r="N53" s="78"/>
      <c r="O53" s="78"/>
      <c r="P53" s="78"/>
      <c r="Q53" s="78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9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80"/>
      <c r="BF53" s="71" t="s">
        <v>30</v>
      </c>
      <c r="BG53" s="72">
        <v>43525</v>
      </c>
      <c r="BH53" s="72">
        <v>43537</v>
      </c>
      <c r="BI53" s="73" t="s">
        <v>129</v>
      </c>
      <c r="BK53" s="36">
        <v>43490</v>
      </c>
      <c r="BL53" s="15">
        <f>DAYS360(BK53,BH53)</f>
        <v>48</v>
      </c>
      <c r="BM53" s="210">
        <v>2</v>
      </c>
      <c r="BN53" s="210">
        <v>2</v>
      </c>
      <c r="BO53" s="55"/>
    </row>
    <row r="54" spans="2:67" s="2" customFormat="1" ht="39.950000000000003" customHeight="1" x14ac:dyDescent="0.2">
      <c r="B54" s="174"/>
      <c r="C54" s="177"/>
      <c r="D54" s="155"/>
      <c r="E54" s="180"/>
      <c r="F54" s="180"/>
      <c r="G54" s="78"/>
      <c r="H54" s="78"/>
      <c r="I54" s="78"/>
      <c r="J54" s="79"/>
      <c r="K54" s="78"/>
      <c r="L54" s="78"/>
      <c r="M54" s="78"/>
      <c r="N54" s="78"/>
      <c r="O54" s="78"/>
      <c r="P54" s="78"/>
      <c r="Q54" s="78"/>
      <c r="R54" s="78"/>
      <c r="S54" s="78"/>
      <c r="T54" s="78"/>
      <c r="U54" s="78"/>
      <c r="V54" s="78"/>
      <c r="W54" s="78"/>
      <c r="X54" s="78"/>
      <c r="Y54" s="78"/>
      <c r="Z54" s="78"/>
      <c r="AA54" s="78"/>
      <c r="AB54" s="78"/>
      <c r="AC54" s="78"/>
      <c r="AD54" s="78"/>
      <c r="AE54" s="78"/>
      <c r="AF54" s="78"/>
      <c r="AG54" s="79"/>
      <c r="AH54" s="78"/>
      <c r="AI54" s="78"/>
      <c r="AJ54" s="78"/>
      <c r="AK54" s="78"/>
      <c r="AL54" s="78"/>
      <c r="AM54" s="78"/>
      <c r="AN54" s="78"/>
      <c r="AO54" s="78"/>
      <c r="AP54" s="78"/>
      <c r="AQ54" s="78"/>
      <c r="AR54" s="78"/>
      <c r="AS54" s="78"/>
      <c r="AT54" s="78"/>
      <c r="AU54" s="78"/>
      <c r="AV54" s="78"/>
      <c r="AW54" s="78"/>
      <c r="AX54" s="78"/>
      <c r="AY54" s="78"/>
      <c r="AZ54" s="78"/>
      <c r="BA54" s="78"/>
      <c r="BB54" s="78"/>
      <c r="BC54" s="78"/>
      <c r="BD54" s="78"/>
      <c r="BE54" s="80"/>
      <c r="BF54" s="71" t="s">
        <v>30</v>
      </c>
      <c r="BG54" s="71"/>
      <c r="BH54" s="72">
        <v>43661</v>
      </c>
      <c r="BI54" s="71" t="s">
        <v>190</v>
      </c>
      <c r="BK54" s="36">
        <v>43658</v>
      </c>
      <c r="BL54" s="15">
        <f>DAYS360(BK54,BH54)</f>
        <v>3</v>
      </c>
      <c r="BM54" s="210"/>
      <c r="BN54" s="210"/>
      <c r="BO54" s="55"/>
    </row>
    <row r="55" spans="2:67" s="2" customFormat="1" ht="39.950000000000003" customHeight="1" x14ac:dyDescent="0.2">
      <c r="B55" s="172" t="s">
        <v>34</v>
      </c>
      <c r="C55" s="175" t="s">
        <v>275</v>
      </c>
      <c r="D55" s="157" t="s">
        <v>234</v>
      </c>
      <c r="E55" s="178" t="s">
        <v>235</v>
      </c>
      <c r="F55" s="178" t="s">
        <v>236</v>
      </c>
      <c r="G55" s="78"/>
      <c r="H55" s="78"/>
      <c r="I55" s="78"/>
      <c r="J55" s="79"/>
      <c r="K55" s="78"/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9"/>
      <c r="AS55" s="79"/>
      <c r="AT55" s="78"/>
      <c r="AU55" s="78"/>
      <c r="AV55" s="78"/>
      <c r="AW55" s="78"/>
      <c r="AX55" s="78"/>
      <c r="AY55" s="78"/>
      <c r="AZ55" s="78"/>
      <c r="BA55" s="78"/>
      <c r="BB55" s="78"/>
      <c r="BC55" s="78"/>
      <c r="BD55" s="78"/>
      <c r="BE55" s="80"/>
      <c r="BF55" s="71" t="s">
        <v>30</v>
      </c>
      <c r="BG55" s="71"/>
      <c r="BH55" s="72">
        <v>43517</v>
      </c>
      <c r="BI55" s="73" t="s">
        <v>130</v>
      </c>
      <c r="BK55" s="36">
        <v>43486</v>
      </c>
      <c r="BL55" s="15">
        <f>DAYS360(BK55,BH55)</f>
        <v>30</v>
      </c>
      <c r="BM55" s="210">
        <v>2</v>
      </c>
      <c r="BN55" s="210">
        <v>1</v>
      </c>
      <c r="BO55" s="55"/>
    </row>
    <row r="56" spans="2:67" s="2" customFormat="1" ht="39.950000000000003" customHeight="1" x14ac:dyDescent="0.2">
      <c r="B56" s="174"/>
      <c r="C56" s="177"/>
      <c r="D56" s="155"/>
      <c r="E56" s="180"/>
      <c r="F56" s="180"/>
      <c r="G56" s="78"/>
      <c r="H56" s="78"/>
      <c r="I56" s="78"/>
      <c r="J56" s="79"/>
      <c r="K56" s="78"/>
      <c r="L56" s="78"/>
      <c r="M56" s="78"/>
      <c r="N56" s="78"/>
      <c r="O56" s="78"/>
      <c r="P56" s="78"/>
      <c r="Q56" s="78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9"/>
      <c r="AS56" s="79"/>
      <c r="AT56" s="78"/>
      <c r="AU56" s="78"/>
      <c r="AV56" s="78"/>
      <c r="AW56" s="78"/>
      <c r="AX56" s="78"/>
      <c r="AY56" s="78"/>
      <c r="AZ56" s="78"/>
      <c r="BA56" s="78"/>
      <c r="BB56" s="78"/>
      <c r="BC56" s="78"/>
      <c r="BD56" s="78"/>
      <c r="BE56" s="80"/>
      <c r="BF56" s="71"/>
      <c r="BG56" s="71"/>
      <c r="BH56" s="95"/>
      <c r="BI56" s="96"/>
      <c r="BK56" s="36">
        <v>43747</v>
      </c>
      <c r="BL56" s="15"/>
      <c r="BM56" s="210"/>
      <c r="BN56" s="210"/>
      <c r="BO56" s="55"/>
    </row>
    <row r="57" spans="2:67" s="2" customFormat="1" ht="39.950000000000003" customHeight="1" x14ac:dyDescent="0.2">
      <c r="B57" s="172" t="s">
        <v>34</v>
      </c>
      <c r="C57" s="175" t="s">
        <v>54</v>
      </c>
      <c r="D57" s="157" t="s">
        <v>234</v>
      </c>
      <c r="E57" s="178" t="s">
        <v>237</v>
      </c>
      <c r="F57" s="178" t="s">
        <v>238</v>
      </c>
      <c r="G57" s="78"/>
      <c r="H57" s="78"/>
      <c r="I57" s="78"/>
      <c r="J57" s="78"/>
      <c r="K57" s="78"/>
      <c r="L57" s="78"/>
      <c r="M57" s="78"/>
      <c r="N57" s="79"/>
      <c r="O57" s="78"/>
      <c r="P57" s="78"/>
      <c r="Q57" s="78"/>
      <c r="R57" s="78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/>
      <c r="AL57" s="78"/>
      <c r="AM57" s="78"/>
      <c r="AN57" s="78"/>
      <c r="AO57" s="78"/>
      <c r="AP57" s="78"/>
      <c r="AQ57" s="78"/>
      <c r="AR57" s="78"/>
      <c r="AS57" s="78"/>
      <c r="AT57" s="79"/>
      <c r="AU57" s="79"/>
      <c r="AV57" s="79"/>
      <c r="AW57" s="78"/>
      <c r="AX57" s="78"/>
      <c r="AY57" s="78"/>
      <c r="AZ57" s="78"/>
      <c r="BA57" s="78"/>
      <c r="BB57" s="78"/>
      <c r="BC57" s="78"/>
      <c r="BD57" s="78"/>
      <c r="BE57" s="80"/>
      <c r="BF57" s="96" t="s">
        <v>30</v>
      </c>
      <c r="BG57" s="96"/>
      <c r="BH57" s="92">
        <v>43532</v>
      </c>
      <c r="BI57" s="73" t="s">
        <v>131</v>
      </c>
      <c r="BK57" s="36">
        <v>43524</v>
      </c>
      <c r="BL57" s="15">
        <f>DAYS360(BK57,BH57)</f>
        <v>8</v>
      </c>
      <c r="BM57" s="210">
        <v>2</v>
      </c>
      <c r="BN57" s="210">
        <v>1</v>
      </c>
      <c r="BO57" s="55"/>
    </row>
    <row r="58" spans="2:67" s="2" customFormat="1" ht="39.950000000000003" customHeight="1" x14ac:dyDescent="0.2">
      <c r="B58" s="174"/>
      <c r="C58" s="177"/>
      <c r="D58" s="155"/>
      <c r="E58" s="180"/>
      <c r="F58" s="180"/>
      <c r="G58" s="78"/>
      <c r="H58" s="78"/>
      <c r="I58" s="78"/>
      <c r="J58" s="78"/>
      <c r="K58" s="78"/>
      <c r="L58" s="78"/>
      <c r="M58" s="78"/>
      <c r="N58" s="79"/>
      <c r="O58" s="78"/>
      <c r="P58" s="78"/>
      <c r="Q58" s="78"/>
      <c r="R58" s="78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9"/>
      <c r="AU58" s="79"/>
      <c r="AV58" s="79"/>
      <c r="AW58" s="78"/>
      <c r="AX58" s="78"/>
      <c r="AY58" s="78"/>
      <c r="AZ58" s="78"/>
      <c r="BA58" s="78"/>
      <c r="BB58" s="78"/>
      <c r="BC58" s="78"/>
      <c r="BD58" s="78"/>
      <c r="BE58" s="80"/>
      <c r="BF58" s="96"/>
      <c r="BG58" s="96"/>
      <c r="BH58" s="96"/>
      <c r="BI58" s="96"/>
      <c r="BK58" s="36">
        <v>43760</v>
      </c>
      <c r="BL58" s="15"/>
      <c r="BM58" s="210"/>
      <c r="BN58" s="210"/>
      <c r="BO58" s="55"/>
    </row>
    <row r="59" spans="2:67" s="2" customFormat="1" ht="20.100000000000001" customHeight="1" x14ac:dyDescent="0.2">
      <c r="B59" s="201" t="s">
        <v>34</v>
      </c>
      <c r="C59" s="175" t="s">
        <v>55</v>
      </c>
      <c r="D59" s="154" t="s">
        <v>105</v>
      </c>
      <c r="E59" s="178" t="s">
        <v>113</v>
      </c>
      <c r="F59" s="178" t="s">
        <v>114</v>
      </c>
      <c r="G59" s="78"/>
      <c r="H59" s="78"/>
      <c r="I59" s="78"/>
      <c r="J59" s="78"/>
      <c r="K59" s="78"/>
      <c r="L59" s="78"/>
      <c r="M59" s="79"/>
      <c r="N59" s="78"/>
      <c r="O59" s="78"/>
      <c r="P59" s="79"/>
      <c r="Q59" s="78"/>
      <c r="R59" s="78"/>
      <c r="S59" s="78"/>
      <c r="T59" s="79"/>
      <c r="U59" s="78"/>
      <c r="V59" s="78"/>
      <c r="W59" s="78"/>
      <c r="X59" s="79"/>
      <c r="Y59" s="78"/>
      <c r="Z59" s="78"/>
      <c r="AA59" s="78"/>
      <c r="AB59" s="78"/>
      <c r="AC59" s="79"/>
      <c r="AD59" s="78"/>
      <c r="AE59" s="78"/>
      <c r="AF59" s="78"/>
      <c r="AG59" s="78"/>
      <c r="AH59" s="79"/>
      <c r="AI59" s="78"/>
      <c r="AJ59" s="78"/>
      <c r="AK59" s="78"/>
      <c r="AL59" s="78"/>
      <c r="AM59" s="79"/>
      <c r="AN59" s="78"/>
      <c r="AO59" s="78"/>
      <c r="AP59" s="78"/>
      <c r="AQ59" s="79"/>
      <c r="AR59" s="78"/>
      <c r="AS59" s="78"/>
      <c r="AT59" s="78"/>
      <c r="AU59" s="79"/>
      <c r="AV59" s="78"/>
      <c r="AW59" s="78"/>
      <c r="AX59" s="78"/>
      <c r="AY59" s="78"/>
      <c r="AZ59" s="79"/>
      <c r="BA59" s="78"/>
      <c r="BB59" s="78"/>
      <c r="BC59" s="78"/>
      <c r="BD59" s="79"/>
      <c r="BE59" s="80"/>
      <c r="BF59" s="71" t="s">
        <v>30</v>
      </c>
      <c r="BG59" s="71" t="s">
        <v>132</v>
      </c>
      <c r="BH59" s="72">
        <v>43521</v>
      </c>
      <c r="BI59" s="73" t="s">
        <v>133</v>
      </c>
      <c r="BK59" s="36">
        <v>43517</v>
      </c>
      <c r="BL59" s="15">
        <f t="shared" ref="BL59:BL66" si="3">DAYS360(BK59,BH59)</f>
        <v>4</v>
      </c>
      <c r="BM59" s="210">
        <v>11</v>
      </c>
      <c r="BN59" s="210">
        <v>8</v>
      </c>
      <c r="BO59" s="55"/>
    </row>
    <row r="60" spans="2:67" s="2" customFormat="1" ht="20.100000000000001" customHeight="1" x14ac:dyDescent="0.2">
      <c r="B60" s="201"/>
      <c r="C60" s="176"/>
      <c r="D60" s="156"/>
      <c r="E60" s="179"/>
      <c r="F60" s="179"/>
      <c r="G60" s="78"/>
      <c r="H60" s="78"/>
      <c r="I60" s="78"/>
      <c r="J60" s="78"/>
      <c r="K60" s="78"/>
      <c r="L60" s="78"/>
      <c r="M60" s="79"/>
      <c r="N60" s="78"/>
      <c r="O60" s="78"/>
      <c r="P60" s="79"/>
      <c r="Q60" s="78"/>
      <c r="R60" s="78"/>
      <c r="S60" s="78"/>
      <c r="T60" s="79"/>
      <c r="U60" s="78"/>
      <c r="V60" s="78"/>
      <c r="W60" s="78"/>
      <c r="X60" s="79"/>
      <c r="Y60" s="78"/>
      <c r="Z60" s="78"/>
      <c r="AA60" s="78"/>
      <c r="AB60" s="78"/>
      <c r="AC60" s="79"/>
      <c r="AD60" s="78"/>
      <c r="AE60" s="78"/>
      <c r="AF60" s="78"/>
      <c r="AG60" s="78"/>
      <c r="AH60" s="79"/>
      <c r="AI60" s="78"/>
      <c r="AJ60" s="78"/>
      <c r="AK60" s="78"/>
      <c r="AL60" s="78"/>
      <c r="AM60" s="79"/>
      <c r="AN60" s="78"/>
      <c r="AO60" s="78"/>
      <c r="AP60" s="78"/>
      <c r="AQ60" s="79"/>
      <c r="AR60" s="78"/>
      <c r="AS60" s="78"/>
      <c r="AT60" s="78"/>
      <c r="AU60" s="79"/>
      <c r="AV60" s="78"/>
      <c r="AW60" s="78"/>
      <c r="AX60" s="78"/>
      <c r="AY60" s="78"/>
      <c r="AZ60" s="79"/>
      <c r="BA60" s="78"/>
      <c r="BB60" s="78"/>
      <c r="BC60" s="78"/>
      <c r="BD60" s="79"/>
      <c r="BE60" s="80"/>
      <c r="BF60" s="71" t="s">
        <v>30</v>
      </c>
      <c r="BG60" s="71" t="s">
        <v>132</v>
      </c>
      <c r="BH60" s="72">
        <v>43536</v>
      </c>
      <c r="BI60" s="71" t="s">
        <v>143</v>
      </c>
      <c r="BK60" s="36">
        <v>43539</v>
      </c>
      <c r="BL60" s="15">
        <f t="shared" si="3"/>
        <v>-3</v>
      </c>
      <c r="BM60" s="210"/>
      <c r="BN60" s="210"/>
      <c r="BO60" s="55"/>
    </row>
    <row r="61" spans="2:67" s="2" customFormat="1" ht="20.100000000000001" customHeight="1" x14ac:dyDescent="0.2">
      <c r="B61" s="201"/>
      <c r="C61" s="176"/>
      <c r="D61" s="156"/>
      <c r="E61" s="179"/>
      <c r="F61" s="179"/>
      <c r="G61" s="78"/>
      <c r="H61" s="78"/>
      <c r="I61" s="78"/>
      <c r="J61" s="78"/>
      <c r="K61" s="78"/>
      <c r="L61" s="78"/>
      <c r="M61" s="79"/>
      <c r="N61" s="78"/>
      <c r="O61" s="78"/>
      <c r="P61" s="79"/>
      <c r="Q61" s="78"/>
      <c r="R61" s="78"/>
      <c r="S61" s="78"/>
      <c r="T61" s="79"/>
      <c r="U61" s="78"/>
      <c r="V61" s="78"/>
      <c r="W61" s="78"/>
      <c r="X61" s="79"/>
      <c r="Y61" s="78"/>
      <c r="Z61" s="78"/>
      <c r="AA61" s="78"/>
      <c r="AB61" s="78"/>
      <c r="AC61" s="79"/>
      <c r="AD61" s="78"/>
      <c r="AE61" s="78"/>
      <c r="AF61" s="78"/>
      <c r="AG61" s="78"/>
      <c r="AH61" s="79"/>
      <c r="AI61" s="78"/>
      <c r="AJ61" s="78"/>
      <c r="AK61" s="78"/>
      <c r="AL61" s="78"/>
      <c r="AM61" s="79"/>
      <c r="AN61" s="78"/>
      <c r="AO61" s="78"/>
      <c r="AP61" s="78"/>
      <c r="AQ61" s="79"/>
      <c r="AR61" s="78"/>
      <c r="AS61" s="78"/>
      <c r="AT61" s="78"/>
      <c r="AU61" s="79"/>
      <c r="AV61" s="78"/>
      <c r="AW61" s="78"/>
      <c r="AX61" s="78"/>
      <c r="AY61" s="78"/>
      <c r="AZ61" s="79"/>
      <c r="BA61" s="78"/>
      <c r="BB61" s="78"/>
      <c r="BC61" s="78"/>
      <c r="BD61" s="79"/>
      <c r="BE61" s="80"/>
      <c r="BF61" s="71" t="s">
        <v>30</v>
      </c>
      <c r="BG61" s="71" t="s">
        <v>132</v>
      </c>
      <c r="BH61" s="72">
        <v>43567</v>
      </c>
      <c r="BI61" s="71" t="s">
        <v>166</v>
      </c>
      <c r="BK61" s="36">
        <v>43567</v>
      </c>
      <c r="BL61" s="15">
        <f t="shared" si="3"/>
        <v>0</v>
      </c>
      <c r="BM61" s="210"/>
      <c r="BN61" s="210"/>
      <c r="BO61" s="55"/>
    </row>
    <row r="62" spans="2:67" s="2" customFormat="1" ht="20.100000000000001" customHeight="1" x14ac:dyDescent="0.2">
      <c r="B62" s="201"/>
      <c r="C62" s="176"/>
      <c r="D62" s="156"/>
      <c r="E62" s="179"/>
      <c r="F62" s="179"/>
      <c r="G62" s="78"/>
      <c r="H62" s="78"/>
      <c r="I62" s="78"/>
      <c r="J62" s="78"/>
      <c r="K62" s="78"/>
      <c r="L62" s="78"/>
      <c r="M62" s="79"/>
      <c r="N62" s="78"/>
      <c r="O62" s="78"/>
      <c r="P62" s="79"/>
      <c r="Q62" s="78"/>
      <c r="R62" s="78"/>
      <c r="S62" s="78"/>
      <c r="T62" s="79"/>
      <c r="U62" s="78"/>
      <c r="V62" s="78"/>
      <c r="W62" s="78"/>
      <c r="X62" s="79"/>
      <c r="Y62" s="78"/>
      <c r="Z62" s="78"/>
      <c r="AA62" s="78"/>
      <c r="AB62" s="78"/>
      <c r="AC62" s="79"/>
      <c r="AD62" s="78"/>
      <c r="AE62" s="78"/>
      <c r="AF62" s="78"/>
      <c r="AG62" s="78"/>
      <c r="AH62" s="79"/>
      <c r="AI62" s="78"/>
      <c r="AJ62" s="78"/>
      <c r="AK62" s="78"/>
      <c r="AL62" s="78"/>
      <c r="AM62" s="79"/>
      <c r="AN62" s="78"/>
      <c r="AO62" s="78"/>
      <c r="AP62" s="78"/>
      <c r="AQ62" s="79"/>
      <c r="AR62" s="78"/>
      <c r="AS62" s="78"/>
      <c r="AT62" s="78"/>
      <c r="AU62" s="79"/>
      <c r="AV62" s="78"/>
      <c r="AW62" s="78"/>
      <c r="AX62" s="78"/>
      <c r="AY62" s="78"/>
      <c r="AZ62" s="79"/>
      <c r="BA62" s="78"/>
      <c r="BB62" s="78"/>
      <c r="BC62" s="78"/>
      <c r="BD62" s="79"/>
      <c r="BE62" s="80"/>
      <c r="BF62" s="97" t="s">
        <v>30</v>
      </c>
      <c r="BG62" s="97" t="s">
        <v>132</v>
      </c>
      <c r="BH62" s="98">
        <v>43599</v>
      </c>
      <c r="BI62" s="97" t="s">
        <v>167</v>
      </c>
      <c r="BK62" s="36">
        <v>43600</v>
      </c>
      <c r="BL62" s="53">
        <f t="shared" si="3"/>
        <v>-1</v>
      </c>
      <c r="BM62" s="210"/>
      <c r="BN62" s="210"/>
      <c r="BO62" s="55"/>
    </row>
    <row r="63" spans="2:67" s="2" customFormat="1" ht="20.100000000000001" customHeight="1" x14ac:dyDescent="0.2">
      <c r="B63" s="201"/>
      <c r="C63" s="176"/>
      <c r="D63" s="156"/>
      <c r="E63" s="179"/>
      <c r="F63" s="179"/>
      <c r="G63" s="78"/>
      <c r="H63" s="78"/>
      <c r="I63" s="78"/>
      <c r="J63" s="78"/>
      <c r="K63" s="78"/>
      <c r="L63" s="78"/>
      <c r="M63" s="79"/>
      <c r="N63" s="78"/>
      <c r="O63" s="78"/>
      <c r="P63" s="79"/>
      <c r="Q63" s="78"/>
      <c r="R63" s="78"/>
      <c r="S63" s="78"/>
      <c r="T63" s="79"/>
      <c r="U63" s="78"/>
      <c r="V63" s="78"/>
      <c r="W63" s="78"/>
      <c r="X63" s="79"/>
      <c r="Y63" s="78"/>
      <c r="Z63" s="78"/>
      <c r="AA63" s="78"/>
      <c r="AB63" s="78"/>
      <c r="AC63" s="79"/>
      <c r="AD63" s="78"/>
      <c r="AE63" s="78"/>
      <c r="AF63" s="78"/>
      <c r="AG63" s="78"/>
      <c r="AH63" s="79"/>
      <c r="AI63" s="78"/>
      <c r="AJ63" s="78"/>
      <c r="AK63" s="78"/>
      <c r="AL63" s="78"/>
      <c r="AM63" s="79"/>
      <c r="AN63" s="78"/>
      <c r="AO63" s="78"/>
      <c r="AP63" s="78"/>
      <c r="AQ63" s="79"/>
      <c r="AR63" s="78"/>
      <c r="AS63" s="78"/>
      <c r="AT63" s="78"/>
      <c r="AU63" s="79"/>
      <c r="AV63" s="78"/>
      <c r="AW63" s="78"/>
      <c r="AX63" s="78"/>
      <c r="AY63" s="78"/>
      <c r="AZ63" s="79"/>
      <c r="BA63" s="78"/>
      <c r="BB63" s="78"/>
      <c r="BC63" s="78"/>
      <c r="BD63" s="79"/>
      <c r="BE63" s="80"/>
      <c r="BF63" s="97" t="s">
        <v>30</v>
      </c>
      <c r="BG63" s="97" t="s">
        <v>132</v>
      </c>
      <c r="BH63" s="99">
        <v>43633</v>
      </c>
      <c r="BI63" s="100" t="s">
        <v>178</v>
      </c>
      <c r="BK63" s="36">
        <v>43633</v>
      </c>
      <c r="BL63" s="53">
        <f t="shared" si="3"/>
        <v>0</v>
      </c>
      <c r="BM63" s="210"/>
      <c r="BN63" s="210"/>
      <c r="BO63" s="55"/>
    </row>
    <row r="64" spans="2:67" s="2" customFormat="1" ht="20.100000000000001" customHeight="1" x14ac:dyDescent="0.2">
      <c r="B64" s="201"/>
      <c r="C64" s="176"/>
      <c r="D64" s="156"/>
      <c r="E64" s="179"/>
      <c r="F64" s="179"/>
      <c r="G64" s="78"/>
      <c r="H64" s="78"/>
      <c r="I64" s="78"/>
      <c r="J64" s="78"/>
      <c r="K64" s="78"/>
      <c r="L64" s="78"/>
      <c r="M64" s="79"/>
      <c r="N64" s="78"/>
      <c r="O64" s="78"/>
      <c r="P64" s="79"/>
      <c r="Q64" s="78"/>
      <c r="R64" s="78"/>
      <c r="S64" s="78"/>
      <c r="T64" s="79"/>
      <c r="U64" s="78"/>
      <c r="V64" s="78"/>
      <c r="W64" s="78"/>
      <c r="X64" s="79"/>
      <c r="Y64" s="78"/>
      <c r="Z64" s="78"/>
      <c r="AA64" s="78"/>
      <c r="AB64" s="78"/>
      <c r="AC64" s="79"/>
      <c r="AD64" s="78"/>
      <c r="AE64" s="78"/>
      <c r="AF64" s="78"/>
      <c r="AG64" s="78"/>
      <c r="AH64" s="79"/>
      <c r="AI64" s="78"/>
      <c r="AJ64" s="78"/>
      <c r="AK64" s="78"/>
      <c r="AL64" s="78"/>
      <c r="AM64" s="79"/>
      <c r="AN64" s="78"/>
      <c r="AO64" s="78"/>
      <c r="AP64" s="78"/>
      <c r="AQ64" s="79"/>
      <c r="AR64" s="78"/>
      <c r="AS64" s="78"/>
      <c r="AT64" s="78"/>
      <c r="AU64" s="79"/>
      <c r="AV64" s="78"/>
      <c r="AW64" s="78"/>
      <c r="AX64" s="78"/>
      <c r="AY64" s="78"/>
      <c r="AZ64" s="79"/>
      <c r="BA64" s="78"/>
      <c r="BB64" s="78"/>
      <c r="BC64" s="78"/>
      <c r="BD64" s="79"/>
      <c r="BE64" s="101"/>
      <c r="BF64" s="71" t="s">
        <v>30</v>
      </c>
      <c r="BG64" s="71" t="s">
        <v>132</v>
      </c>
      <c r="BH64" s="72">
        <v>43669</v>
      </c>
      <c r="BI64" s="71" t="s">
        <v>191</v>
      </c>
      <c r="BK64" s="36">
        <v>43668</v>
      </c>
      <c r="BL64" s="53">
        <f t="shared" si="3"/>
        <v>1</v>
      </c>
      <c r="BM64" s="210"/>
      <c r="BN64" s="210"/>
      <c r="BO64" s="55"/>
    </row>
    <row r="65" spans="2:67" s="2" customFormat="1" ht="20.100000000000001" customHeight="1" x14ac:dyDescent="0.2">
      <c r="B65" s="201"/>
      <c r="C65" s="176"/>
      <c r="D65" s="156"/>
      <c r="E65" s="179"/>
      <c r="F65" s="179"/>
      <c r="G65" s="78"/>
      <c r="H65" s="78"/>
      <c r="I65" s="78"/>
      <c r="J65" s="78"/>
      <c r="K65" s="78"/>
      <c r="L65" s="78"/>
      <c r="M65" s="79"/>
      <c r="N65" s="78"/>
      <c r="O65" s="78"/>
      <c r="P65" s="79"/>
      <c r="Q65" s="78"/>
      <c r="R65" s="78"/>
      <c r="S65" s="78"/>
      <c r="T65" s="79"/>
      <c r="U65" s="78"/>
      <c r="V65" s="78"/>
      <c r="W65" s="78"/>
      <c r="X65" s="79"/>
      <c r="Y65" s="78"/>
      <c r="Z65" s="78"/>
      <c r="AA65" s="78"/>
      <c r="AB65" s="78"/>
      <c r="AC65" s="79"/>
      <c r="AD65" s="78"/>
      <c r="AE65" s="78"/>
      <c r="AF65" s="78"/>
      <c r="AG65" s="78"/>
      <c r="AH65" s="79"/>
      <c r="AI65" s="78"/>
      <c r="AJ65" s="78"/>
      <c r="AK65" s="78"/>
      <c r="AL65" s="78"/>
      <c r="AM65" s="79"/>
      <c r="AN65" s="78"/>
      <c r="AO65" s="78"/>
      <c r="AP65" s="78"/>
      <c r="AQ65" s="79"/>
      <c r="AR65" s="78"/>
      <c r="AS65" s="78"/>
      <c r="AT65" s="78"/>
      <c r="AU65" s="79"/>
      <c r="AV65" s="78"/>
      <c r="AW65" s="78"/>
      <c r="AX65" s="78"/>
      <c r="AY65" s="78"/>
      <c r="AZ65" s="79"/>
      <c r="BA65" s="78"/>
      <c r="BB65" s="78"/>
      <c r="BC65" s="78"/>
      <c r="BD65" s="79"/>
      <c r="BE65" s="101"/>
      <c r="BF65" s="71" t="s">
        <v>30</v>
      </c>
      <c r="BG65" s="71" t="s">
        <v>192</v>
      </c>
      <c r="BH65" s="72">
        <v>43705</v>
      </c>
      <c r="BI65" s="71" t="s">
        <v>193</v>
      </c>
      <c r="BK65" s="36">
        <v>43704</v>
      </c>
      <c r="BL65" s="53">
        <f t="shared" si="3"/>
        <v>1</v>
      </c>
      <c r="BM65" s="210"/>
      <c r="BN65" s="210"/>
      <c r="BO65" s="55"/>
    </row>
    <row r="66" spans="2:67" s="2" customFormat="1" ht="20.100000000000001" customHeight="1" x14ac:dyDescent="0.2">
      <c r="B66" s="201"/>
      <c r="C66" s="176"/>
      <c r="D66" s="156"/>
      <c r="E66" s="179"/>
      <c r="F66" s="179"/>
      <c r="G66" s="78"/>
      <c r="H66" s="78"/>
      <c r="I66" s="78"/>
      <c r="J66" s="78"/>
      <c r="K66" s="78"/>
      <c r="L66" s="78"/>
      <c r="M66" s="79"/>
      <c r="N66" s="78"/>
      <c r="O66" s="78"/>
      <c r="P66" s="79"/>
      <c r="Q66" s="78"/>
      <c r="R66" s="78"/>
      <c r="S66" s="78"/>
      <c r="T66" s="79"/>
      <c r="U66" s="78"/>
      <c r="V66" s="78"/>
      <c r="W66" s="78"/>
      <c r="X66" s="79"/>
      <c r="Y66" s="78"/>
      <c r="Z66" s="78"/>
      <c r="AA66" s="78"/>
      <c r="AB66" s="78"/>
      <c r="AC66" s="79"/>
      <c r="AD66" s="78"/>
      <c r="AE66" s="78"/>
      <c r="AF66" s="78"/>
      <c r="AG66" s="78"/>
      <c r="AH66" s="79"/>
      <c r="AI66" s="78"/>
      <c r="AJ66" s="78"/>
      <c r="AK66" s="78"/>
      <c r="AL66" s="78"/>
      <c r="AM66" s="79"/>
      <c r="AN66" s="78"/>
      <c r="AO66" s="78"/>
      <c r="AP66" s="78"/>
      <c r="AQ66" s="79"/>
      <c r="AR66" s="78"/>
      <c r="AS66" s="78"/>
      <c r="AT66" s="78"/>
      <c r="AU66" s="79"/>
      <c r="AV66" s="78"/>
      <c r="AW66" s="78"/>
      <c r="AX66" s="78"/>
      <c r="AY66" s="78"/>
      <c r="AZ66" s="79"/>
      <c r="BA66" s="78"/>
      <c r="BB66" s="78"/>
      <c r="BC66" s="78"/>
      <c r="BD66" s="79"/>
      <c r="BE66" s="80"/>
      <c r="BF66" s="102" t="s">
        <v>30</v>
      </c>
      <c r="BG66" s="102" t="s">
        <v>215</v>
      </c>
      <c r="BH66" s="103">
        <v>43739</v>
      </c>
      <c r="BI66" s="102" t="s">
        <v>216</v>
      </c>
      <c r="BK66" s="36">
        <v>43732</v>
      </c>
      <c r="BL66" s="53">
        <f t="shared" si="3"/>
        <v>7</v>
      </c>
      <c r="BM66" s="210"/>
      <c r="BN66" s="210"/>
      <c r="BO66" s="55"/>
    </row>
    <row r="67" spans="2:67" s="2" customFormat="1" ht="20.100000000000001" customHeight="1" x14ac:dyDescent="0.2">
      <c r="B67" s="201"/>
      <c r="C67" s="176"/>
      <c r="D67" s="156"/>
      <c r="E67" s="179"/>
      <c r="F67" s="179"/>
      <c r="G67" s="78"/>
      <c r="H67" s="78"/>
      <c r="I67" s="78"/>
      <c r="J67" s="78"/>
      <c r="K67" s="78"/>
      <c r="L67" s="78"/>
      <c r="M67" s="79"/>
      <c r="N67" s="78"/>
      <c r="O67" s="78"/>
      <c r="P67" s="79"/>
      <c r="Q67" s="78"/>
      <c r="R67" s="78"/>
      <c r="S67" s="78"/>
      <c r="T67" s="79"/>
      <c r="U67" s="78"/>
      <c r="V67" s="78"/>
      <c r="W67" s="78"/>
      <c r="X67" s="79"/>
      <c r="Y67" s="78"/>
      <c r="Z67" s="78"/>
      <c r="AA67" s="78"/>
      <c r="AB67" s="78"/>
      <c r="AC67" s="79"/>
      <c r="AD67" s="78"/>
      <c r="AE67" s="78"/>
      <c r="AF67" s="78"/>
      <c r="AG67" s="78"/>
      <c r="AH67" s="79"/>
      <c r="AI67" s="78"/>
      <c r="AJ67" s="78"/>
      <c r="AK67" s="78"/>
      <c r="AL67" s="78"/>
      <c r="AM67" s="79"/>
      <c r="AN67" s="78"/>
      <c r="AO67" s="78"/>
      <c r="AP67" s="78"/>
      <c r="AQ67" s="79"/>
      <c r="AR67" s="78"/>
      <c r="AS67" s="78"/>
      <c r="AT67" s="78"/>
      <c r="AU67" s="79"/>
      <c r="AV67" s="78"/>
      <c r="AW67" s="78"/>
      <c r="AX67" s="78"/>
      <c r="AY67" s="78"/>
      <c r="AZ67" s="79"/>
      <c r="BA67" s="78"/>
      <c r="BB67" s="78"/>
      <c r="BC67" s="78"/>
      <c r="BD67" s="79"/>
      <c r="BE67" s="80"/>
      <c r="BF67" s="71"/>
      <c r="BG67" s="71"/>
      <c r="BH67" s="71"/>
      <c r="BI67" s="71"/>
      <c r="BK67" s="36"/>
      <c r="BL67" s="53"/>
      <c r="BM67" s="210"/>
      <c r="BN67" s="210"/>
      <c r="BO67" s="55"/>
    </row>
    <row r="68" spans="2:67" s="2" customFormat="1" ht="20.100000000000001" customHeight="1" x14ac:dyDescent="0.2">
      <c r="B68" s="201"/>
      <c r="C68" s="176"/>
      <c r="D68" s="156"/>
      <c r="E68" s="179"/>
      <c r="F68" s="179"/>
      <c r="G68" s="78"/>
      <c r="H68" s="78"/>
      <c r="I68" s="78"/>
      <c r="J68" s="78"/>
      <c r="K68" s="78"/>
      <c r="L68" s="78"/>
      <c r="M68" s="79"/>
      <c r="N68" s="78"/>
      <c r="O68" s="78"/>
      <c r="P68" s="79"/>
      <c r="Q68" s="78"/>
      <c r="R68" s="78"/>
      <c r="S68" s="78"/>
      <c r="T68" s="79"/>
      <c r="U68" s="78"/>
      <c r="V68" s="78"/>
      <c r="W68" s="78"/>
      <c r="X68" s="79"/>
      <c r="Y68" s="78"/>
      <c r="Z68" s="78"/>
      <c r="AA68" s="78"/>
      <c r="AB68" s="78"/>
      <c r="AC68" s="79"/>
      <c r="AD68" s="78"/>
      <c r="AE68" s="78"/>
      <c r="AF68" s="78"/>
      <c r="AG68" s="78"/>
      <c r="AH68" s="79"/>
      <c r="AI68" s="78"/>
      <c r="AJ68" s="78"/>
      <c r="AK68" s="78"/>
      <c r="AL68" s="78"/>
      <c r="AM68" s="79"/>
      <c r="AN68" s="78"/>
      <c r="AO68" s="78"/>
      <c r="AP68" s="78"/>
      <c r="AQ68" s="79"/>
      <c r="AR68" s="78"/>
      <c r="AS68" s="78"/>
      <c r="AT68" s="78"/>
      <c r="AU68" s="79"/>
      <c r="AV68" s="78"/>
      <c r="AW68" s="78"/>
      <c r="AX68" s="78"/>
      <c r="AY68" s="78"/>
      <c r="AZ68" s="79"/>
      <c r="BA68" s="78"/>
      <c r="BB68" s="78"/>
      <c r="BC68" s="78"/>
      <c r="BD68" s="79"/>
      <c r="BE68" s="80"/>
      <c r="BF68" s="71"/>
      <c r="BG68" s="71"/>
      <c r="BH68" s="71"/>
      <c r="BI68" s="71"/>
      <c r="BK68" s="36"/>
      <c r="BL68" s="53"/>
      <c r="BM68" s="210"/>
      <c r="BN68" s="210"/>
      <c r="BO68" s="55"/>
    </row>
    <row r="69" spans="2:67" s="2" customFormat="1" ht="20.100000000000001" customHeight="1" x14ac:dyDescent="0.2">
      <c r="B69" s="201"/>
      <c r="C69" s="176"/>
      <c r="D69" s="156"/>
      <c r="E69" s="179"/>
      <c r="F69" s="179"/>
      <c r="G69" s="78"/>
      <c r="H69" s="78"/>
      <c r="I69" s="78"/>
      <c r="J69" s="78"/>
      <c r="K69" s="78"/>
      <c r="L69" s="78"/>
      <c r="M69" s="79"/>
      <c r="N69" s="78"/>
      <c r="O69" s="78"/>
      <c r="P69" s="79"/>
      <c r="Q69" s="78"/>
      <c r="R69" s="78"/>
      <c r="S69" s="78"/>
      <c r="T69" s="79"/>
      <c r="U69" s="78"/>
      <c r="V69" s="78"/>
      <c r="W69" s="78"/>
      <c r="X69" s="79"/>
      <c r="Y69" s="78"/>
      <c r="Z69" s="78"/>
      <c r="AA69" s="78"/>
      <c r="AB69" s="78"/>
      <c r="AC69" s="79"/>
      <c r="AD69" s="78"/>
      <c r="AE69" s="78"/>
      <c r="AF69" s="78"/>
      <c r="AG69" s="78"/>
      <c r="AH69" s="79"/>
      <c r="AI69" s="78"/>
      <c r="AJ69" s="78"/>
      <c r="AK69" s="78"/>
      <c r="AL69" s="78"/>
      <c r="AM69" s="79"/>
      <c r="AN69" s="78"/>
      <c r="AO69" s="78"/>
      <c r="AP69" s="78"/>
      <c r="AQ69" s="79"/>
      <c r="AR69" s="78"/>
      <c r="AS69" s="78"/>
      <c r="AT69" s="78"/>
      <c r="AU69" s="79"/>
      <c r="AV69" s="78"/>
      <c r="AW69" s="78"/>
      <c r="AX69" s="78"/>
      <c r="AY69" s="78"/>
      <c r="AZ69" s="79"/>
      <c r="BA69" s="78"/>
      <c r="BB69" s="78"/>
      <c r="BC69" s="78"/>
      <c r="BD69" s="79"/>
      <c r="BE69" s="80"/>
      <c r="BF69" s="71"/>
      <c r="BG69" s="71"/>
      <c r="BH69" s="71"/>
      <c r="BI69" s="71"/>
      <c r="BK69" s="36"/>
      <c r="BL69" s="53"/>
      <c r="BM69" s="210"/>
      <c r="BN69" s="210"/>
      <c r="BO69" s="55"/>
    </row>
    <row r="70" spans="2:67" s="2" customFormat="1" ht="81.75" customHeight="1" x14ac:dyDescent="0.2">
      <c r="B70" s="74" t="s">
        <v>34</v>
      </c>
      <c r="C70" s="75" t="s">
        <v>239</v>
      </c>
      <c r="D70" s="76" t="s">
        <v>104</v>
      </c>
      <c r="E70" s="87">
        <v>43637</v>
      </c>
      <c r="F70" s="87">
        <v>43641</v>
      </c>
      <c r="G70" s="78"/>
      <c r="H70" s="78"/>
      <c r="I70" s="78"/>
      <c r="J70" s="78"/>
      <c r="K70" s="78"/>
      <c r="L70" s="78"/>
      <c r="M70" s="78"/>
      <c r="N70" s="78"/>
      <c r="O70" s="78"/>
      <c r="P70" s="78"/>
      <c r="Q70" s="78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9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80"/>
      <c r="BF70" s="71" t="s">
        <v>30</v>
      </c>
      <c r="BG70" s="71"/>
      <c r="BH70" s="104">
        <v>43641</v>
      </c>
      <c r="BI70" s="71" t="s">
        <v>179</v>
      </c>
      <c r="BK70" s="35">
        <v>43641</v>
      </c>
      <c r="BL70" s="53">
        <f t="shared" ref="BL70:BL75" si="4">DAYS360(BK70,BH70)</f>
        <v>0</v>
      </c>
      <c r="BM70" s="44">
        <v>1</v>
      </c>
      <c r="BN70" s="45">
        <v>1</v>
      </c>
      <c r="BO70" s="55"/>
    </row>
    <row r="71" spans="2:67" s="2" customFormat="1" ht="47.25" customHeight="1" x14ac:dyDescent="0.2">
      <c r="B71" s="74" t="s">
        <v>34</v>
      </c>
      <c r="C71" s="75" t="s">
        <v>56</v>
      </c>
      <c r="D71" s="76" t="s">
        <v>109</v>
      </c>
      <c r="E71" s="105">
        <v>43490</v>
      </c>
      <c r="F71" s="105">
        <v>43490</v>
      </c>
      <c r="G71" s="78"/>
      <c r="H71" s="78"/>
      <c r="I71" s="78"/>
      <c r="J71" s="79"/>
      <c r="K71" s="78"/>
      <c r="L71" s="78"/>
      <c r="M71" s="78"/>
      <c r="N71" s="78"/>
      <c r="O71" s="78"/>
      <c r="P71" s="78"/>
      <c r="Q71" s="78"/>
      <c r="R71" s="78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80"/>
      <c r="BF71" s="71" t="s">
        <v>30</v>
      </c>
      <c r="BG71" s="72" t="s">
        <v>134</v>
      </c>
      <c r="BH71" s="72">
        <v>43476</v>
      </c>
      <c r="BI71" s="71" t="s">
        <v>135</v>
      </c>
      <c r="BK71" s="38">
        <v>43490</v>
      </c>
      <c r="BL71" s="15">
        <f t="shared" si="4"/>
        <v>-14</v>
      </c>
      <c r="BM71" s="45">
        <v>1</v>
      </c>
      <c r="BN71" s="45">
        <v>1</v>
      </c>
      <c r="BO71" s="55"/>
    </row>
    <row r="72" spans="2:67" s="2" customFormat="1" ht="58.5" customHeight="1" x14ac:dyDescent="0.25">
      <c r="B72" s="74" t="s">
        <v>34</v>
      </c>
      <c r="C72" s="75" t="s">
        <v>57</v>
      </c>
      <c r="D72" s="82" t="s">
        <v>105</v>
      </c>
      <c r="E72" s="77">
        <v>43539</v>
      </c>
      <c r="F72" s="77">
        <v>43545</v>
      </c>
      <c r="G72" s="78"/>
      <c r="H72" s="78"/>
      <c r="I72" s="78"/>
      <c r="J72" s="78"/>
      <c r="K72" s="78"/>
      <c r="L72" s="78"/>
      <c r="M72" s="78"/>
      <c r="N72" s="78"/>
      <c r="O72" s="106"/>
      <c r="P72" s="78"/>
      <c r="Q72" s="79"/>
      <c r="R72" s="78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80"/>
      <c r="BF72" s="71" t="s">
        <v>30</v>
      </c>
      <c r="BG72" s="71"/>
      <c r="BH72" s="72">
        <v>43545</v>
      </c>
      <c r="BI72" s="71" t="s">
        <v>144</v>
      </c>
      <c r="BK72" s="36">
        <v>43545</v>
      </c>
      <c r="BL72" s="15">
        <f t="shared" si="4"/>
        <v>0</v>
      </c>
      <c r="BM72" s="43">
        <v>1</v>
      </c>
      <c r="BN72" s="43">
        <v>1</v>
      </c>
      <c r="BO72" s="55"/>
    </row>
    <row r="73" spans="2:67" s="2" customFormat="1" ht="39.950000000000003" customHeight="1" x14ac:dyDescent="0.25">
      <c r="B73" s="172" t="s">
        <v>34</v>
      </c>
      <c r="C73" s="175" t="s">
        <v>58</v>
      </c>
      <c r="D73" s="154" t="s">
        <v>105</v>
      </c>
      <c r="E73" s="178" t="s">
        <v>240</v>
      </c>
      <c r="F73" s="178" t="s">
        <v>241</v>
      </c>
      <c r="G73" s="78"/>
      <c r="H73" s="78"/>
      <c r="I73" s="78"/>
      <c r="J73" s="79"/>
      <c r="K73" s="78"/>
      <c r="L73" s="78"/>
      <c r="M73" s="78"/>
      <c r="N73" s="78"/>
      <c r="O73" s="78"/>
      <c r="P73" s="78"/>
      <c r="Q73" s="78"/>
      <c r="R73" s="93"/>
      <c r="S73" s="79"/>
      <c r="T73" s="79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9"/>
      <c r="AI73" s="79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9"/>
      <c r="AW73" s="79"/>
      <c r="AX73" s="78"/>
      <c r="AY73" s="78"/>
      <c r="AZ73" s="78"/>
      <c r="BA73" s="78"/>
      <c r="BB73" s="78"/>
      <c r="BC73" s="78"/>
      <c r="BD73" s="78"/>
      <c r="BE73" s="80"/>
      <c r="BF73" s="71" t="s">
        <v>30</v>
      </c>
      <c r="BG73" s="71"/>
      <c r="BH73" s="72">
        <v>43545</v>
      </c>
      <c r="BI73" s="71" t="s">
        <v>136</v>
      </c>
      <c r="BK73" s="36">
        <v>43493</v>
      </c>
      <c r="BL73" s="15">
        <f t="shared" si="4"/>
        <v>53</v>
      </c>
      <c r="BM73" s="210">
        <v>4</v>
      </c>
      <c r="BN73" s="210">
        <v>3</v>
      </c>
      <c r="BO73" s="55"/>
    </row>
    <row r="74" spans="2:67" s="2" customFormat="1" ht="39.950000000000003" customHeight="1" x14ac:dyDescent="0.25">
      <c r="B74" s="173"/>
      <c r="C74" s="176"/>
      <c r="D74" s="156"/>
      <c r="E74" s="179"/>
      <c r="F74" s="179"/>
      <c r="G74" s="78"/>
      <c r="H74" s="78"/>
      <c r="I74" s="78"/>
      <c r="J74" s="79"/>
      <c r="K74" s="78"/>
      <c r="L74" s="78"/>
      <c r="M74" s="78"/>
      <c r="N74" s="78"/>
      <c r="O74" s="78"/>
      <c r="P74" s="78"/>
      <c r="Q74" s="78"/>
      <c r="R74" s="93"/>
      <c r="S74" s="79"/>
      <c r="T74" s="79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9"/>
      <c r="AI74" s="79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9"/>
      <c r="AW74" s="79"/>
      <c r="AX74" s="78"/>
      <c r="AY74" s="78"/>
      <c r="AZ74" s="78"/>
      <c r="BA74" s="78"/>
      <c r="BB74" s="78"/>
      <c r="BC74" s="78"/>
      <c r="BD74" s="78"/>
      <c r="BE74" s="80"/>
      <c r="BF74" s="71" t="s">
        <v>30</v>
      </c>
      <c r="BG74" s="71"/>
      <c r="BH74" s="89">
        <v>43580</v>
      </c>
      <c r="BI74" s="71" t="s">
        <v>168</v>
      </c>
      <c r="BK74" s="36">
        <v>43581</v>
      </c>
      <c r="BL74" s="15">
        <f t="shared" si="4"/>
        <v>-1</v>
      </c>
      <c r="BM74" s="210"/>
      <c r="BN74" s="210"/>
      <c r="BO74" s="55"/>
    </row>
    <row r="75" spans="2:67" s="2" customFormat="1" ht="39.950000000000003" customHeight="1" x14ac:dyDescent="0.25">
      <c r="B75" s="173"/>
      <c r="C75" s="176"/>
      <c r="D75" s="156"/>
      <c r="E75" s="179"/>
      <c r="F75" s="179"/>
      <c r="G75" s="78"/>
      <c r="H75" s="78"/>
      <c r="I75" s="78"/>
      <c r="J75" s="79"/>
      <c r="K75" s="78"/>
      <c r="L75" s="78"/>
      <c r="M75" s="78"/>
      <c r="N75" s="78"/>
      <c r="O75" s="78"/>
      <c r="P75" s="78"/>
      <c r="Q75" s="78"/>
      <c r="R75" s="93"/>
      <c r="S75" s="79"/>
      <c r="T75" s="79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9"/>
      <c r="AI75" s="79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9"/>
      <c r="AW75" s="79"/>
      <c r="AX75" s="78"/>
      <c r="AY75" s="78"/>
      <c r="AZ75" s="78"/>
      <c r="BA75" s="78"/>
      <c r="BB75" s="78"/>
      <c r="BC75" s="78"/>
      <c r="BD75" s="78"/>
      <c r="BE75" s="80"/>
      <c r="BF75" s="71" t="s">
        <v>30</v>
      </c>
      <c r="BG75" s="71"/>
      <c r="BH75" s="72">
        <v>43672</v>
      </c>
      <c r="BI75" s="71" t="s">
        <v>194</v>
      </c>
      <c r="BK75" s="36">
        <v>43672</v>
      </c>
      <c r="BL75" s="53">
        <f t="shared" si="4"/>
        <v>0</v>
      </c>
      <c r="BM75" s="210"/>
      <c r="BN75" s="210"/>
      <c r="BO75" s="55"/>
    </row>
    <row r="76" spans="2:67" s="2" customFormat="1" ht="39.950000000000003" customHeight="1" x14ac:dyDescent="0.25">
      <c r="B76" s="174"/>
      <c r="C76" s="177"/>
      <c r="D76" s="155"/>
      <c r="E76" s="180"/>
      <c r="F76" s="180"/>
      <c r="G76" s="78"/>
      <c r="H76" s="78"/>
      <c r="I76" s="78"/>
      <c r="J76" s="79"/>
      <c r="K76" s="78"/>
      <c r="L76" s="78"/>
      <c r="M76" s="78"/>
      <c r="N76" s="78"/>
      <c r="O76" s="78"/>
      <c r="P76" s="78"/>
      <c r="Q76" s="78"/>
      <c r="R76" s="93"/>
      <c r="S76" s="79"/>
      <c r="T76" s="79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9"/>
      <c r="AI76" s="79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9"/>
      <c r="AW76" s="79"/>
      <c r="AX76" s="78"/>
      <c r="AY76" s="78"/>
      <c r="AZ76" s="78"/>
      <c r="BA76" s="78"/>
      <c r="BB76" s="78"/>
      <c r="BC76" s="78"/>
      <c r="BD76" s="78"/>
      <c r="BE76" s="80"/>
      <c r="BF76" s="71"/>
      <c r="BG76" s="71"/>
      <c r="BH76" s="71"/>
      <c r="BI76" s="71"/>
      <c r="BK76" s="36"/>
      <c r="BL76" s="53"/>
      <c r="BM76" s="210"/>
      <c r="BN76" s="210"/>
      <c r="BO76" s="55"/>
    </row>
    <row r="77" spans="2:67" s="2" customFormat="1" ht="39.950000000000003" customHeight="1" x14ac:dyDescent="0.2">
      <c r="B77" s="172" t="s">
        <v>34</v>
      </c>
      <c r="C77" s="175" t="s">
        <v>59</v>
      </c>
      <c r="D77" s="150" t="s">
        <v>108</v>
      </c>
      <c r="E77" s="178" t="s">
        <v>60</v>
      </c>
      <c r="F77" s="178" t="s">
        <v>61</v>
      </c>
      <c r="G77" s="78"/>
      <c r="H77" s="78"/>
      <c r="I77" s="78"/>
      <c r="J77" s="78"/>
      <c r="K77" s="78"/>
      <c r="L77" s="78"/>
      <c r="M77" s="78"/>
      <c r="N77" s="78"/>
      <c r="O77" s="78"/>
      <c r="P77" s="78"/>
      <c r="Q77" s="78"/>
      <c r="R77" s="78"/>
      <c r="S77" s="78"/>
      <c r="T77" s="78"/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9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9"/>
      <c r="BC77" s="78"/>
      <c r="BD77" s="78"/>
      <c r="BE77" s="80"/>
      <c r="BF77" s="71" t="s">
        <v>30</v>
      </c>
      <c r="BG77" s="71"/>
      <c r="BH77" s="72">
        <v>43685</v>
      </c>
      <c r="BI77" s="71" t="s">
        <v>195</v>
      </c>
      <c r="BK77" s="36">
        <v>43683</v>
      </c>
      <c r="BL77" s="53">
        <f>DAYS360(BK77,BH77)</f>
        <v>2</v>
      </c>
      <c r="BM77" s="210">
        <v>2</v>
      </c>
      <c r="BN77" s="210">
        <v>1</v>
      </c>
      <c r="BO77" s="55"/>
    </row>
    <row r="78" spans="2:67" s="2" customFormat="1" ht="39.950000000000003" customHeight="1" x14ac:dyDescent="0.2">
      <c r="B78" s="174"/>
      <c r="C78" s="177"/>
      <c r="D78" s="151"/>
      <c r="E78" s="180"/>
      <c r="F78" s="180"/>
      <c r="G78" s="78"/>
      <c r="H78" s="78"/>
      <c r="I78" s="78"/>
      <c r="J78" s="78"/>
      <c r="K78" s="78"/>
      <c r="L78" s="78"/>
      <c r="M78" s="78"/>
      <c r="N78" s="78"/>
      <c r="O78" s="78"/>
      <c r="P78" s="78"/>
      <c r="Q78" s="78"/>
      <c r="R78" s="78"/>
      <c r="S78" s="78"/>
      <c r="T78" s="78"/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9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9"/>
      <c r="BC78" s="78"/>
      <c r="BD78" s="78"/>
      <c r="BE78" s="80"/>
      <c r="BF78" s="71"/>
      <c r="BG78" s="71"/>
      <c r="BH78" s="71"/>
      <c r="BI78" s="71"/>
      <c r="BK78" s="36"/>
      <c r="BL78" s="53"/>
      <c r="BM78" s="210"/>
      <c r="BN78" s="210"/>
      <c r="BO78" s="55"/>
    </row>
    <row r="79" spans="2:67" s="2" customFormat="1" ht="68.25" customHeight="1" x14ac:dyDescent="0.25">
      <c r="B79" s="74" t="s">
        <v>34</v>
      </c>
      <c r="C79" s="75" t="s">
        <v>62</v>
      </c>
      <c r="D79" s="76" t="s">
        <v>108</v>
      </c>
      <c r="E79" s="77">
        <v>43704</v>
      </c>
      <c r="F79" s="77">
        <v>43718</v>
      </c>
      <c r="G79" s="78"/>
      <c r="H79" s="78"/>
      <c r="I79" s="78"/>
      <c r="J79" s="78"/>
      <c r="K79" s="78"/>
      <c r="L79" s="78"/>
      <c r="M79" s="78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106"/>
      <c r="AN79" s="79"/>
      <c r="AO79" s="79"/>
      <c r="AP79" s="79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80"/>
      <c r="BF79" s="71" t="s">
        <v>30</v>
      </c>
      <c r="BG79" s="71"/>
      <c r="BH79" s="72">
        <v>43727</v>
      </c>
      <c r="BI79" s="90" t="s">
        <v>285</v>
      </c>
      <c r="BK79" s="36"/>
      <c r="BL79" s="53"/>
      <c r="BM79" s="43">
        <v>1</v>
      </c>
      <c r="BN79" s="43">
        <v>0</v>
      </c>
      <c r="BO79" s="55"/>
    </row>
    <row r="80" spans="2:67" s="2" customFormat="1" ht="60.75" customHeight="1" x14ac:dyDescent="0.2">
      <c r="B80" s="74" t="s">
        <v>34</v>
      </c>
      <c r="C80" s="75" t="s">
        <v>63</v>
      </c>
      <c r="D80" s="82" t="s">
        <v>105</v>
      </c>
      <c r="E80" s="77"/>
      <c r="F80" s="77">
        <v>43516</v>
      </c>
      <c r="G80" s="78"/>
      <c r="H80" s="78"/>
      <c r="I80" s="78"/>
      <c r="J80" s="78"/>
      <c r="K80" s="78"/>
      <c r="L80" s="78"/>
      <c r="M80" s="79"/>
      <c r="N80" s="78"/>
      <c r="O80" s="78"/>
      <c r="P80" s="78"/>
      <c r="Q80" s="78"/>
      <c r="R80" s="78"/>
      <c r="S80" s="78"/>
      <c r="T80" s="78"/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80"/>
      <c r="BF80" s="71" t="s">
        <v>30</v>
      </c>
      <c r="BG80" s="71"/>
      <c r="BH80" s="72">
        <v>43524</v>
      </c>
      <c r="BI80" s="71" t="s">
        <v>183</v>
      </c>
      <c r="BK80" s="36">
        <v>43516</v>
      </c>
      <c r="BL80" s="15">
        <f>DAYS360(BK80,BH80)</f>
        <v>8</v>
      </c>
      <c r="BM80" s="43">
        <v>1</v>
      </c>
      <c r="BN80" s="43">
        <v>1</v>
      </c>
      <c r="BO80" s="55"/>
    </row>
    <row r="81" spans="2:67" s="2" customFormat="1" ht="39.950000000000003" customHeight="1" x14ac:dyDescent="0.2">
      <c r="B81" s="172" t="s">
        <v>34</v>
      </c>
      <c r="C81" s="175" t="s">
        <v>64</v>
      </c>
      <c r="D81" s="154" t="s">
        <v>105</v>
      </c>
      <c r="E81" s="178" t="s">
        <v>242</v>
      </c>
      <c r="F81" s="178" t="s">
        <v>243</v>
      </c>
      <c r="G81" s="78"/>
      <c r="H81" s="78"/>
      <c r="I81" s="78"/>
      <c r="J81" s="78"/>
      <c r="K81" s="78"/>
      <c r="L81" s="78"/>
      <c r="M81" s="78"/>
      <c r="N81" s="78"/>
      <c r="O81" s="78"/>
      <c r="P81" s="78"/>
      <c r="Q81" s="78"/>
      <c r="R81" s="78"/>
      <c r="S81" s="78"/>
      <c r="T81" s="78"/>
      <c r="U81" s="78"/>
      <c r="V81" s="78"/>
      <c r="W81" s="78"/>
      <c r="X81" s="78"/>
      <c r="Y81" s="79"/>
      <c r="Z81" s="79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9"/>
      <c r="BD81" s="79"/>
      <c r="BE81" s="80"/>
      <c r="BF81" s="71" t="s">
        <v>30</v>
      </c>
      <c r="BG81" s="71"/>
      <c r="BH81" s="72">
        <v>43609</v>
      </c>
      <c r="BI81" s="71" t="s">
        <v>169</v>
      </c>
      <c r="BK81" s="36">
        <v>43609</v>
      </c>
      <c r="BL81" s="53">
        <f>DAYS360(BK81,BH81)</f>
        <v>0</v>
      </c>
      <c r="BM81" s="210">
        <v>2</v>
      </c>
      <c r="BN81" s="210">
        <v>1</v>
      </c>
      <c r="BO81" s="55"/>
    </row>
    <row r="82" spans="2:67" s="2" customFormat="1" ht="39.950000000000003" customHeight="1" x14ac:dyDescent="0.2">
      <c r="B82" s="174"/>
      <c r="C82" s="177"/>
      <c r="D82" s="155"/>
      <c r="E82" s="180"/>
      <c r="F82" s="180"/>
      <c r="G82" s="78"/>
      <c r="H82" s="78"/>
      <c r="I82" s="78"/>
      <c r="J82" s="78"/>
      <c r="K82" s="78"/>
      <c r="L82" s="78"/>
      <c r="M82" s="78"/>
      <c r="N82" s="78"/>
      <c r="O82" s="78"/>
      <c r="P82" s="78"/>
      <c r="Q82" s="78"/>
      <c r="R82" s="78"/>
      <c r="S82" s="78"/>
      <c r="T82" s="78"/>
      <c r="U82" s="78"/>
      <c r="V82" s="78"/>
      <c r="W82" s="78"/>
      <c r="X82" s="78"/>
      <c r="Y82" s="79"/>
      <c r="Z82" s="79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9"/>
      <c r="BD82" s="79"/>
      <c r="BE82" s="80"/>
      <c r="BF82" s="71"/>
      <c r="BG82" s="71"/>
      <c r="BH82" s="71"/>
      <c r="BI82" s="71"/>
      <c r="BK82" s="36"/>
      <c r="BL82" s="53"/>
      <c r="BM82" s="210"/>
      <c r="BN82" s="210"/>
      <c r="BO82" s="55"/>
    </row>
    <row r="83" spans="2:67" s="2" customFormat="1" ht="39.950000000000003" customHeight="1" x14ac:dyDescent="0.2">
      <c r="B83" s="172" t="s">
        <v>34</v>
      </c>
      <c r="C83" s="175" t="s">
        <v>65</v>
      </c>
      <c r="D83" s="150" t="s">
        <v>108</v>
      </c>
      <c r="E83" s="178" t="s">
        <v>244</v>
      </c>
      <c r="F83" s="178" t="s">
        <v>245</v>
      </c>
      <c r="G83" s="78"/>
      <c r="H83" s="78"/>
      <c r="I83" s="78"/>
      <c r="J83" s="78"/>
      <c r="K83" s="78"/>
      <c r="L83" s="78"/>
      <c r="M83" s="78"/>
      <c r="N83" s="79"/>
      <c r="O83" s="79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9"/>
      <c r="AH83" s="79"/>
      <c r="AI83" s="79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9"/>
      <c r="AW83" s="79"/>
      <c r="AX83" s="79"/>
      <c r="AY83" s="78"/>
      <c r="AZ83" s="78"/>
      <c r="BA83" s="78"/>
      <c r="BB83" s="78"/>
      <c r="BC83" s="78"/>
      <c r="BD83" s="78"/>
      <c r="BE83" s="80"/>
      <c r="BF83" s="71" t="s">
        <v>30</v>
      </c>
      <c r="BG83" s="71"/>
      <c r="BH83" s="72">
        <v>43528</v>
      </c>
      <c r="BI83" s="71" t="s">
        <v>137</v>
      </c>
      <c r="BK83" s="35">
        <v>43525</v>
      </c>
      <c r="BL83" s="15">
        <f>DAYS360(BK83,BH83)</f>
        <v>3</v>
      </c>
      <c r="BM83" s="210">
        <v>3</v>
      </c>
      <c r="BN83" s="210">
        <v>2</v>
      </c>
      <c r="BO83" s="55"/>
    </row>
    <row r="84" spans="2:67" s="2" customFormat="1" ht="39.950000000000003" customHeight="1" x14ac:dyDescent="0.2">
      <c r="B84" s="173"/>
      <c r="C84" s="176"/>
      <c r="D84" s="153"/>
      <c r="E84" s="179"/>
      <c r="F84" s="179"/>
      <c r="G84" s="78"/>
      <c r="H84" s="78"/>
      <c r="I84" s="78"/>
      <c r="J84" s="78"/>
      <c r="K84" s="78"/>
      <c r="L84" s="78"/>
      <c r="M84" s="78"/>
      <c r="N84" s="79"/>
      <c r="O84" s="79"/>
      <c r="P84" s="78"/>
      <c r="Q84" s="78"/>
      <c r="R84" s="78"/>
      <c r="S84" s="78"/>
      <c r="T84" s="78"/>
      <c r="U84" s="78"/>
      <c r="V84" s="78"/>
      <c r="W84" s="78"/>
      <c r="X84" s="78"/>
      <c r="Y84" s="78"/>
      <c r="Z84" s="78"/>
      <c r="AA84" s="78"/>
      <c r="AB84" s="78"/>
      <c r="AC84" s="78"/>
      <c r="AD84" s="78"/>
      <c r="AE84" s="78"/>
      <c r="AF84" s="78"/>
      <c r="AG84" s="79"/>
      <c r="AH84" s="79"/>
      <c r="AI84" s="79"/>
      <c r="AJ84" s="78"/>
      <c r="AK84" s="78"/>
      <c r="AL84" s="78"/>
      <c r="AM84" s="78"/>
      <c r="AN84" s="78"/>
      <c r="AO84" s="78"/>
      <c r="AP84" s="78"/>
      <c r="AQ84" s="78"/>
      <c r="AR84" s="78"/>
      <c r="AS84" s="78"/>
      <c r="AT84" s="78"/>
      <c r="AU84" s="78"/>
      <c r="AV84" s="79"/>
      <c r="AW84" s="79"/>
      <c r="AX84" s="79"/>
      <c r="AY84" s="78"/>
      <c r="AZ84" s="78"/>
      <c r="BA84" s="78"/>
      <c r="BB84" s="78"/>
      <c r="BC84" s="78"/>
      <c r="BD84" s="78"/>
      <c r="BE84" s="80"/>
      <c r="BF84" s="71" t="s">
        <v>30</v>
      </c>
      <c r="BG84" s="71" t="s">
        <v>196</v>
      </c>
      <c r="BH84" s="72">
        <v>43678</v>
      </c>
      <c r="BI84" s="71" t="s">
        <v>197</v>
      </c>
      <c r="BK84" s="35">
        <v>43678</v>
      </c>
      <c r="BL84" s="53">
        <f>DAYS360(BK84,BH84)</f>
        <v>0</v>
      </c>
      <c r="BM84" s="210"/>
      <c r="BN84" s="210"/>
      <c r="BO84" s="55"/>
    </row>
    <row r="85" spans="2:67" s="2" customFormat="1" ht="39.950000000000003" customHeight="1" x14ac:dyDescent="0.2">
      <c r="B85" s="174"/>
      <c r="C85" s="177"/>
      <c r="D85" s="151"/>
      <c r="E85" s="180"/>
      <c r="F85" s="180"/>
      <c r="G85" s="78"/>
      <c r="H85" s="78"/>
      <c r="I85" s="78"/>
      <c r="J85" s="78"/>
      <c r="K85" s="78"/>
      <c r="L85" s="78"/>
      <c r="M85" s="78"/>
      <c r="N85" s="79"/>
      <c r="O85" s="79"/>
      <c r="P85" s="78"/>
      <c r="Q85" s="78"/>
      <c r="R85" s="78"/>
      <c r="S85" s="78"/>
      <c r="T85" s="78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9"/>
      <c r="AH85" s="79"/>
      <c r="AI85" s="79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9"/>
      <c r="AW85" s="79"/>
      <c r="AX85" s="79"/>
      <c r="AY85" s="78"/>
      <c r="AZ85" s="78"/>
      <c r="BA85" s="78"/>
      <c r="BB85" s="78"/>
      <c r="BC85" s="78"/>
      <c r="BD85" s="78"/>
      <c r="BE85" s="80"/>
      <c r="BF85" s="71"/>
      <c r="BG85" s="71"/>
      <c r="BH85" s="71"/>
      <c r="BI85" s="71"/>
      <c r="BK85" s="35"/>
      <c r="BL85" s="53"/>
      <c r="BM85" s="210"/>
      <c r="BN85" s="210"/>
      <c r="BO85" s="55"/>
    </row>
    <row r="86" spans="2:67" s="2" customFormat="1" ht="52.5" customHeight="1" x14ac:dyDescent="0.25">
      <c r="B86" s="172" t="s">
        <v>34</v>
      </c>
      <c r="C86" s="175" t="s">
        <v>66</v>
      </c>
      <c r="D86" s="152" t="s">
        <v>234</v>
      </c>
      <c r="E86" s="178" t="s">
        <v>246</v>
      </c>
      <c r="F86" s="178" t="s">
        <v>247</v>
      </c>
      <c r="G86" s="78"/>
      <c r="H86" s="78"/>
      <c r="I86" s="78"/>
      <c r="J86" s="78"/>
      <c r="K86" s="78"/>
      <c r="L86" s="78"/>
      <c r="M86" s="78"/>
      <c r="N86" s="78"/>
      <c r="O86" s="79"/>
      <c r="P86" s="79"/>
      <c r="Q86" s="78"/>
      <c r="R86" s="78"/>
      <c r="S86" s="78"/>
      <c r="T86" s="78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  <c r="AL86" s="78"/>
      <c r="AM86" s="78"/>
      <c r="AN86" s="78"/>
      <c r="AO86" s="106"/>
      <c r="AP86" s="79"/>
      <c r="AQ86" s="79"/>
      <c r="AR86" s="78"/>
      <c r="AS86" s="78"/>
      <c r="AT86" s="78"/>
      <c r="AU86" s="78"/>
      <c r="AV86" s="78"/>
      <c r="AW86" s="78"/>
      <c r="AX86" s="78"/>
      <c r="AY86" s="78"/>
      <c r="AZ86" s="78"/>
      <c r="BA86" s="78"/>
      <c r="BB86" s="78"/>
      <c r="BC86" s="78"/>
      <c r="BD86" s="78"/>
      <c r="BE86" s="80"/>
      <c r="BF86" s="71" t="s">
        <v>30</v>
      </c>
      <c r="BG86" s="71"/>
      <c r="BH86" s="72">
        <v>43539</v>
      </c>
      <c r="BI86" s="71" t="s">
        <v>138</v>
      </c>
      <c r="BK86" s="36">
        <v>43539</v>
      </c>
      <c r="BL86" s="15">
        <f>DAYS360(BK86,BH86)</f>
        <v>0</v>
      </c>
      <c r="BM86" s="210">
        <v>2</v>
      </c>
      <c r="BN86" s="210">
        <v>2</v>
      </c>
      <c r="BO86" s="55"/>
    </row>
    <row r="87" spans="2:67" s="2" customFormat="1" ht="52.5" customHeight="1" x14ac:dyDescent="0.25">
      <c r="B87" s="174"/>
      <c r="C87" s="177"/>
      <c r="D87" s="151"/>
      <c r="E87" s="180"/>
      <c r="F87" s="180"/>
      <c r="G87" s="78"/>
      <c r="H87" s="78"/>
      <c r="I87" s="78"/>
      <c r="J87" s="78"/>
      <c r="K87" s="78"/>
      <c r="L87" s="78"/>
      <c r="M87" s="78"/>
      <c r="N87" s="78"/>
      <c r="O87" s="79"/>
      <c r="P87" s="79"/>
      <c r="Q87" s="78"/>
      <c r="R87" s="78"/>
      <c r="S87" s="78"/>
      <c r="T87" s="78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106"/>
      <c r="AP87" s="79"/>
      <c r="AQ87" s="79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80"/>
      <c r="BF87" s="71" t="s">
        <v>30</v>
      </c>
      <c r="BG87" s="71"/>
      <c r="BH87" s="72">
        <v>43733</v>
      </c>
      <c r="BI87" s="71" t="s">
        <v>217</v>
      </c>
      <c r="BK87" s="36">
        <v>43733</v>
      </c>
      <c r="BL87" s="15">
        <f>DAYS360(BK87,BH87)</f>
        <v>0</v>
      </c>
      <c r="BM87" s="210"/>
      <c r="BN87" s="210"/>
      <c r="BO87" s="55"/>
    </row>
    <row r="88" spans="2:67" s="2" customFormat="1" ht="75" customHeight="1" x14ac:dyDescent="0.2">
      <c r="B88" s="74" t="s">
        <v>34</v>
      </c>
      <c r="C88" s="75" t="s">
        <v>67</v>
      </c>
      <c r="D88" s="76" t="s">
        <v>248</v>
      </c>
      <c r="E88" s="87">
        <v>43690</v>
      </c>
      <c r="F88" s="87">
        <v>43699</v>
      </c>
      <c r="G88" s="78"/>
      <c r="H88" s="78"/>
      <c r="I88" s="78"/>
      <c r="J88" s="78"/>
      <c r="K88" s="78"/>
      <c r="L88" s="78"/>
      <c r="M88" s="78"/>
      <c r="N88" s="78"/>
      <c r="O88" s="78"/>
      <c r="P88" s="78"/>
      <c r="Q88" s="78"/>
      <c r="R88" s="78"/>
      <c r="S88" s="78"/>
      <c r="T88" s="78"/>
      <c r="U88" s="78"/>
      <c r="V88" s="78"/>
      <c r="W88" s="78"/>
      <c r="X88" s="78"/>
      <c r="Y88" s="78"/>
      <c r="Z88" s="78"/>
      <c r="AA88" s="78"/>
      <c r="AB88" s="78"/>
      <c r="AC88" s="78"/>
      <c r="AD88" s="78"/>
      <c r="AE88" s="78"/>
      <c r="AF88" s="78"/>
      <c r="AG88" s="78"/>
      <c r="AH88" s="78"/>
      <c r="AI88" s="78"/>
      <c r="AJ88" s="78"/>
      <c r="AK88" s="78"/>
      <c r="AL88" s="79"/>
      <c r="AM88" s="79"/>
      <c r="AN88" s="78"/>
      <c r="AO88" s="78"/>
      <c r="AP88" s="78"/>
      <c r="AQ88" s="78"/>
      <c r="AR88" s="78"/>
      <c r="AS88" s="78"/>
      <c r="AT88" s="78"/>
      <c r="AU88" s="78"/>
      <c r="AV88" s="78"/>
      <c r="AW88" s="78"/>
      <c r="AX88" s="78"/>
      <c r="AY88" s="78"/>
      <c r="AZ88" s="78"/>
      <c r="BA88" s="78"/>
      <c r="BB88" s="78"/>
      <c r="BC88" s="78"/>
      <c r="BD88" s="78"/>
      <c r="BE88" s="80"/>
      <c r="BF88" s="71" t="s">
        <v>30</v>
      </c>
      <c r="BG88" s="71"/>
      <c r="BH88" s="72">
        <v>43699</v>
      </c>
      <c r="BI88" s="71" t="s">
        <v>198</v>
      </c>
      <c r="BK88" s="35">
        <v>43699</v>
      </c>
      <c r="BL88" s="53">
        <f>DAYS360(BK88,BH88)</f>
        <v>0</v>
      </c>
      <c r="BM88" s="44">
        <v>1</v>
      </c>
      <c r="BN88" s="44">
        <v>1</v>
      </c>
      <c r="BO88" s="55"/>
    </row>
    <row r="89" spans="2:67" s="2" customFormat="1" ht="39.950000000000003" customHeight="1" x14ac:dyDescent="0.2">
      <c r="B89" s="172" t="s">
        <v>34</v>
      </c>
      <c r="C89" s="175" t="s">
        <v>68</v>
      </c>
      <c r="D89" s="150" t="s">
        <v>108</v>
      </c>
      <c r="E89" s="197" t="s">
        <v>249</v>
      </c>
      <c r="F89" s="197" t="s">
        <v>250</v>
      </c>
      <c r="G89" s="78"/>
      <c r="H89" s="78"/>
      <c r="I89" s="78"/>
      <c r="J89" s="78"/>
      <c r="K89" s="78"/>
      <c r="L89" s="78"/>
      <c r="M89" s="79"/>
      <c r="N89" s="79"/>
      <c r="O89" s="78"/>
      <c r="P89" s="78"/>
      <c r="Q89" s="78"/>
      <c r="R89" s="78"/>
      <c r="S89" s="78"/>
      <c r="T89" s="78"/>
      <c r="U89" s="78"/>
      <c r="V89" s="78"/>
      <c r="W89" s="79"/>
      <c r="X89" s="79"/>
      <c r="Y89" s="79"/>
      <c r="Z89" s="78"/>
      <c r="AA89" s="78"/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9"/>
      <c r="AZ89" s="79"/>
      <c r="BA89" s="79"/>
      <c r="BB89" s="78"/>
      <c r="BC89" s="78"/>
      <c r="BD89" s="78"/>
      <c r="BE89" s="80"/>
      <c r="BF89" s="71" t="s">
        <v>30</v>
      </c>
      <c r="BG89" s="71"/>
      <c r="BH89" s="72">
        <v>43531</v>
      </c>
      <c r="BI89" s="71" t="s">
        <v>139</v>
      </c>
      <c r="BK89" s="35">
        <v>43524</v>
      </c>
      <c r="BL89" s="15">
        <f>DAYS360(BK89,BH89)</f>
        <v>7</v>
      </c>
      <c r="BM89" s="211">
        <v>3</v>
      </c>
      <c r="BN89" s="211">
        <v>2</v>
      </c>
      <c r="BO89" s="55"/>
    </row>
    <row r="90" spans="2:67" s="2" customFormat="1" ht="39.950000000000003" customHeight="1" x14ac:dyDescent="0.2">
      <c r="B90" s="173"/>
      <c r="C90" s="176"/>
      <c r="D90" s="153"/>
      <c r="E90" s="190"/>
      <c r="F90" s="190"/>
      <c r="G90" s="78"/>
      <c r="H90" s="78"/>
      <c r="I90" s="78"/>
      <c r="J90" s="78"/>
      <c r="K90" s="78"/>
      <c r="L90" s="78"/>
      <c r="M90" s="79"/>
      <c r="N90" s="79"/>
      <c r="O90" s="78"/>
      <c r="P90" s="78"/>
      <c r="Q90" s="78"/>
      <c r="R90" s="78"/>
      <c r="S90" s="78"/>
      <c r="T90" s="78"/>
      <c r="U90" s="78"/>
      <c r="V90" s="78"/>
      <c r="W90" s="79"/>
      <c r="X90" s="79"/>
      <c r="Y90" s="79"/>
      <c r="Z90" s="78"/>
      <c r="AA90" s="78"/>
      <c r="AB90" s="78"/>
      <c r="AC90" s="78"/>
      <c r="AD90" s="78"/>
      <c r="AE90" s="78"/>
      <c r="AF90" s="78"/>
      <c r="AG90" s="78"/>
      <c r="AH90" s="78"/>
      <c r="AI90" s="78"/>
      <c r="AJ90" s="78"/>
      <c r="AK90" s="78"/>
      <c r="AL90" s="78"/>
      <c r="AM90" s="78"/>
      <c r="AN90" s="78"/>
      <c r="AO90" s="78"/>
      <c r="AP90" s="78"/>
      <c r="AQ90" s="78"/>
      <c r="AR90" s="78"/>
      <c r="AS90" s="78"/>
      <c r="AT90" s="78"/>
      <c r="AU90" s="78"/>
      <c r="AV90" s="78"/>
      <c r="AW90" s="78"/>
      <c r="AX90" s="78"/>
      <c r="AY90" s="79"/>
      <c r="AZ90" s="79"/>
      <c r="BA90" s="79"/>
      <c r="BB90" s="78"/>
      <c r="BC90" s="78"/>
      <c r="BD90" s="78"/>
      <c r="BE90" s="80"/>
      <c r="BF90" s="71" t="s">
        <v>30</v>
      </c>
      <c r="BG90" s="71"/>
      <c r="BH90" s="72">
        <v>43609</v>
      </c>
      <c r="BI90" s="71" t="s">
        <v>170</v>
      </c>
      <c r="BK90" s="35">
        <v>43607</v>
      </c>
      <c r="BL90" s="53">
        <f>DAYS360(BK90,BH90)</f>
        <v>2</v>
      </c>
      <c r="BM90" s="211"/>
      <c r="BN90" s="211"/>
      <c r="BO90" s="55"/>
    </row>
    <row r="91" spans="2:67" s="2" customFormat="1" ht="39.950000000000003" customHeight="1" x14ac:dyDescent="0.2">
      <c r="B91" s="173"/>
      <c r="C91" s="176"/>
      <c r="D91" s="153"/>
      <c r="E91" s="190"/>
      <c r="F91" s="190"/>
      <c r="G91" s="78"/>
      <c r="H91" s="78"/>
      <c r="I91" s="78"/>
      <c r="J91" s="78"/>
      <c r="K91" s="78"/>
      <c r="L91" s="78"/>
      <c r="M91" s="79"/>
      <c r="N91" s="79"/>
      <c r="O91" s="78"/>
      <c r="P91" s="78"/>
      <c r="Q91" s="78"/>
      <c r="R91" s="78"/>
      <c r="S91" s="78"/>
      <c r="T91" s="78"/>
      <c r="U91" s="78"/>
      <c r="V91" s="78"/>
      <c r="W91" s="79"/>
      <c r="X91" s="79"/>
      <c r="Y91" s="79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8"/>
      <c r="AT91" s="78"/>
      <c r="AU91" s="78"/>
      <c r="AV91" s="78"/>
      <c r="AW91" s="78"/>
      <c r="AX91" s="78"/>
      <c r="AY91" s="79"/>
      <c r="AZ91" s="79"/>
      <c r="BA91" s="79"/>
      <c r="BB91" s="78"/>
      <c r="BC91" s="78"/>
      <c r="BD91" s="78"/>
      <c r="BE91" s="80"/>
      <c r="BF91" s="107"/>
      <c r="BG91" s="107"/>
      <c r="BH91" s="107"/>
      <c r="BI91" s="107"/>
      <c r="BK91" s="35"/>
      <c r="BL91" s="53"/>
      <c r="BM91" s="211"/>
      <c r="BN91" s="211"/>
      <c r="BO91" s="55"/>
    </row>
    <row r="92" spans="2:67" s="2" customFormat="1" ht="39.950000000000003" customHeight="1" x14ac:dyDescent="0.2">
      <c r="B92" s="172" t="s">
        <v>34</v>
      </c>
      <c r="C92" s="175" t="s">
        <v>69</v>
      </c>
      <c r="D92" s="150" t="s">
        <v>104</v>
      </c>
      <c r="E92" s="197" t="s">
        <v>251</v>
      </c>
      <c r="F92" s="197" t="s">
        <v>252</v>
      </c>
      <c r="G92" s="78"/>
      <c r="H92" s="78"/>
      <c r="I92" s="78"/>
      <c r="J92" s="78"/>
      <c r="K92" s="78"/>
      <c r="L92" s="78"/>
      <c r="M92" s="78"/>
      <c r="N92" s="79"/>
      <c r="O92" s="78"/>
      <c r="P92" s="78"/>
      <c r="Q92" s="78"/>
      <c r="R92" s="78"/>
      <c r="S92" s="78"/>
      <c r="T92" s="78"/>
      <c r="U92" s="78"/>
      <c r="V92" s="78"/>
      <c r="W92" s="78"/>
      <c r="X92" s="78"/>
      <c r="Y92" s="79"/>
      <c r="Z92" s="79"/>
      <c r="AA92" s="79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9"/>
      <c r="AV92" s="79"/>
      <c r="AW92" s="79"/>
      <c r="AX92" s="78"/>
      <c r="AY92" s="78"/>
      <c r="AZ92" s="78"/>
      <c r="BA92" s="78"/>
      <c r="BB92" s="78"/>
      <c r="BC92" s="78"/>
      <c r="BD92" s="78"/>
      <c r="BE92" s="80"/>
      <c r="BF92" s="71" t="s">
        <v>30</v>
      </c>
      <c r="BG92" s="71"/>
      <c r="BH92" s="72">
        <v>43521</v>
      </c>
      <c r="BI92" s="71" t="s">
        <v>140</v>
      </c>
      <c r="BK92" s="35">
        <v>43522</v>
      </c>
      <c r="BL92" s="15">
        <f>DAYS360(BK92,BH92)</f>
        <v>-1</v>
      </c>
      <c r="BM92" s="211">
        <v>3</v>
      </c>
      <c r="BN92" s="211">
        <v>2</v>
      </c>
      <c r="BO92" s="55"/>
    </row>
    <row r="93" spans="2:67" s="2" customFormat="1" ht="39.950000000000003" customHeight="1" x14ac:dyDescent="0.2">
      <c r="B93" s="173"/>
      <c r="C93" s="176"/>
      <c r="D93" s="153"/>
      <c r="E93" s="190"/>
      <c r="F93" s="190"/>
      <c r="G93" s="78"/>
      <c r="H93" s="78"/>
      <c r="I93" s="78"/>
      <c r="J93" s="78"/>
      <c r="K93" s="78"/>
      <c r="L93" s="78"/>
      <c r="M93" s="78"/>
      <c r="N93" s="79"/>
      <c r="O93" s="78"/>
      <c r="P93" s="78"/>
      <c r="Q93" s="78"/>
      <c r="R93" s="78"/>
      <c r="S93" s="78"/>
      <c r="T93" s="78"/>
      <c r="U93" s="78"/>
      <c r="V93" s="78"/>
      <c r="W93" s="78"/>
      <c r="X93" s="78"/>
      <c r="Y93" s="79"/>
      <c r="Z93" s="79"/>
      <c r="AA93" s="79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9"/>
      <c r="AV93" s="79"/>
      <c r="AW93" s="79"/>
      <c r="AX93" s="78"/>
      <c r="AY93" s="78"/>
      <c r="AZ93" s="78"/>
      <c r="BA93" s="78"/>
      <c r="BB93" s="78"/>
      <c r="BC93" s="78"/>
      <c r="BD93" s="78"/>
      <c r="BE93" s="80"/>
      <c r="BF93" s="71" t="s">
        <v>30</v>
      </c>
      <c r="BG93" s="81"/>
      <c r="BH93" s="89">
        <v>43605</v>
      </c>
      <c r="BI93" s="71" t="s">
        <v>171</v>
      </c>
      <c r="BK93" s="35">
        <v>43613</v>
      </c>
      <c r="BL93" s="53">
        <f>DAYS360(BK93,BH93)</f>
        <v>-8</v>
      </c>
      <c r="BM93" s="211"/>
      <c r="BN93" s="211"/>
      <c r="BO93" s="55"/>
    </row>
    <row r="94" spans="2:67" s="2" customFormat="1" ht="39.950000000000003" customHeight="1" x14ac:dyDescent="0.2">
      <c r="B94" s="174"/>
      <c r="C94" s="177"/>
      <c r="D94" s="151"/>
      <c r="E94" s="191"/>
      <c r="F94" s="191"/>
      <c r="G94" s="78"/>
      <c r="H94" s="78"/>
      <c r="I94" s="78"/>
      <c r="J94" s="78"/>
      <c r="K94" s="78"/>
      <c r="L94" s="78"/>
      <c r="M94" s="78"/>
      <c r="N94" s="79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9"/>
      <c r="Z94" s="79"/>
      <c r="AA94" s="79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/>
      <c r="AU94" s="79"/>
      <c r="AV94" s="79"/>
      <c r="AW94" s="79"/>
      <c r="AX94" s="78"/>
      <c r="AY94" s="78"/>
      <c r="AZ94" s="78"/>
      <c r="BA94" s="78"/>
      <c r="BB94" s="78"/>
      <c r="BC94" s="78"/>
      <c r="BD94" s="78"/>
      <c r="BE94" s="80"/>
      <c r="BF94" s="71"/>
      <c r="BG94" s="71"/>
      <c r="BH94" s="71"/>
      <c r="BI94" s="71"/>
      <c r="BK94" s="35"/>
      <c r="BL94" s="53"/>
      <c r="BM94" s="211"/>
      <c r="BN94" s="211"/>
      <c r="BO94" s="55"/>
    </row>
    <row r="95" spans="2:67" s="2" customFormat="1" ht="39.950000000000003" customHeight="1" x14ac:dyDescent="0.2">
      <c r="B95" s="172" t="s">
        <v>34</v>
      </c>
      <c r="C95" s="175" t="s">
        <v>70</v>
      </c>
      <c r="D95" s="152" t="s">
        <v>222</v>
      </c>
      <c r="E95" s="202" t="s">
        <v>253</v>
      </c>
      <c r="F95" s="202" t="s">
        <v>254</v>
      </c>
      <c r="G95" s="78"/>
      <c r="H95" s="78"/>
      <c r="I95" s="78"/>
      <c r="J95" s="78"/>
      <c r="K95" s="78"/>
      <c r="L95" s="78"/>
      <c r="M95" s="78"/>
      <c r="N95" s="78"/>
      <c r="O95" s="79"/>
      <c r="P95" s="78"/>
      <c r="Q95" s="78"/>
      <c r="R95" s="78"/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9"/>
      <c r="AG95" s="79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9"/>
      <c r="BB95" s="79"/>
      <c r="BC95" s="78"/>
      <c r="BD95" s="78"/>
      <c r="BE95" s="80"/>
      <c r="BF95" s="71" t="s">
        <v>30</v>
      </c>
      <c r="BG95" s="71"/>
      <c r="BH95" s="72">
        <v>43544</v>
      </c>
      <c r="BI95" s="71" t="s">
        <v>141</v>
      </c>
      <c r="BK95" s="38">
        <v>43532</v>
      </c>
      <c r="BL95" s="15">
        <f>DAYS360(BK95,BH95)</f>
        <v>12</v>
      </c>
      <c r="BM95" s="212">
        <v>3</v>
      </c>
      <c r="BN95" s="212">
        <v>2</v>
      </c>
      <c r="BO95" s="55"/>
    </row>
    <row r="96" spans="2:67" s="2" customFormat="1" ht="39.950000000000003" customHeight="1" x14ac:dyDescent="0.2">
      <c r="B96" s="173"/>
      <c r="C96" s="176"/>
      <c r="D96" s="153"/>
      <c r="E96" s="203"/>
      <c r="F96" s="203"/>
      <c r="G96" s="78"/>
      <c r="H96" s="78"/>
      <c r="I96" s="78"/>
      <c r="J96" s="78"/>
      <c r="K96" s="78"/>
      <c r="L96" s="78"/>
      <c r="M96" s="78"/>
      <c r="N96" s="78"/>
      <c r="O96" s="79"/>
      <c r="P96" s="78"/>
      <c r="Q96" s="78"/>
      <c r="R96" s="78"/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/>
      <c r="AF96" s="79"/>
      <c r="AG96" s="79"/>
      <c r="AH96" s="78"/>
      <c r="AI96" s="78"/>
      <c r="AJ96" s="78"/>
      <c r="AK96" s="78"/>
      <c r="AL96" s="78"/>
      <c r="AM96" s="78"/>
      <c r="AN96" s="78"/>
      <c r="AO96" s="78"/>
      <c r="AP96" s="78"/>
      <c r="AQ96" s="78"/>
      <c r="AR96" s="78"/>
      <c r="AS96" s="78"/>
      <c r="AT96" s="78"/>
      <c r="AU96" s="78"/>
      <c r="AV96" s="78"/>
      <c r="AW96" s="78"/>
      <c r="AX96" s="78"/>
      <c r="AY96" s="78"/>
      <c r="AZ96" s="78"/>
      <c r="BA96" s="79"/>
      <c r="BB96" s="79"/>
      <c r="BC96" s="78"/>
      <c r="BD96" s="78"/>
      <c r="BE96" s="80"/>
      <c r="BF96" s="71" t="s">
        <v>30</v>
      </c>
      <c r="BG96" s="71"/>
      <c r="BH96" s="72">
        <v>43656</v>
      </c>
      <c r="BI96" s="71" t="s">
        <v>199</v>
      </c>
      <c r="BK96" s="38">
        <v>43656</v>
      </c>
      <c r="BL96" s="53">
        <f>DAYS360(BK96,BH96)</f>
        <v>0</v>
      </c>
      <c r="BM96" s="212"/>
      <c r="BN96" s="212"/>
      <c r="BO96" s="55"/>
    </row>
    <row r="97" spans="2:67" s="2" customFormat="1" ht="39.950000000000003" customHeight="1" x14ac:dyDescent="0.2">
      <c r="B97" s="174"/>
      <c r="C97" s="177"/>
      <c r="D97" s="151"/>
      <c r="E97" s="204"/>
      <c r="F97" s="204"/>
      <c r="G97" s="78"/>
      <c r="H97" s="78"/>
      <c r="I97" s="78"/>
      <c r="J97" s="78"/>
      <c r="K97" s="78"/>
      <c r="L97" s="78"/>
      <c r="M97" s="78"/>
      <c r="N97" s="78"/>
      <c r="O97" s="79"/>
      <c r="P97" s="78"/>
      <c r="Q97" s="78"/>
      <c r="R97" s="78"/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78"/>
      <c r="AF97" s="79"/>
      <c r="AG97" s="79"/>
      <c r="AH97" s="78"/>
      <c r="AI97" s="78"/>
      <c r="AJ97" s="78"/>
      <c r="AK97" s="78"/>
      <c r="AL97" s="78"/>
      <c r="AM97" s="78"/>
      <c r="AN97" s="78"/>
      <c r="AO97" s="78"/>
      <c r="AP97" s="78"/>
      <c r="AQ97" s="78"/>
      <c r="AR97" s="78"/>
      <c r="AS97" s="78"/>
      <c r="AT97" s="78"/>
      <c r="AU97" s="78"/>
      <c r="AV97" s="78"/>
      <c r="AW97" s="78"/>
      <c r="AX97" s="78"/>
      <c r="AY97" s="78"/>
      <c r="AZ97" s="78"/>
      <c r="BA97" s="79"/>
      <c r="BB97" s="79"/>
      <c r="BC97" s="78"/>
      <c r="BD97" s="78"/>
      <c r="BE97" s="80"/>
      <c r="BF97" s="71"/>
      <c r="BG97" s="71"/>
      <c r="BH97" s="71"/>
      <c r="BI97" s="71"/>
      <c r="BK97" s="38"/>
      <c r="BL97" s="53"/>
      <c r="BM97" s="212"/>
      <c r="BN97" s="212"/>
      <c r="BO97" s="55"/>
    </row>
    <row r="98" spans="2:67" s="2" customFormat="1" ht="39.950000000000003" customHeight="1" x14ac:dyDescent="0.2">
      <c r="B98" s="74" t="s">
        <v>34</v>
      </c>
      <c r="C98" s="75" t="s">
        <v>71</v>
      </c>
      <c r="D98" s="90" t="s">
        <v>248</v>
      </c>
      <c r="E98" s="87">
        <v>43762</v>
      </c>
      <c r="F98" s="87">
        <v>43769</v>
      </c>
      <c r="G98" s="78"/>
      <c r="H98" s="78"/>
      <c r="I98" s="78"/>
      <c r="J98" s="78"/>
      <c r="K98" s="78"/>
      <c r="L98" s="78"/>
      <c r="M98" s="78"/>
      <c r="N98" s="78"/>
      <c r="O98" s="78"/>
      <c r="P98" s="78"/>
      <c r="Q98" s="78"/>
      <c r="R98" s="78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9"/>
      <c r="AX98" s="79"/>
      <c r="AY98" s="78"/>
      <c r="AZ98" s="78"/>
      <c r="BA98" s="78"/>
      <c r="BB98" s="78"/>
      <c r="BC98" s="78"/>
      <c r="BD98" s="78"/>
      <c r="BE98" s="80"/>
      <c r="BF98" s="71"/>
      <c r="BG98" s="71"/>
      <c r="BH98" s="71"/>
      <c r="BI98" s="71"/>
      <c r="BK98" s="38"/>
      <c r="BL98" s="53"/>
      <c r="BM98" s="45">
        <v>1</v>
      </c>
      <c r="BN98" s="45">
        <v>0</v>
      </c>
      <c r="BO98" s="55"/>
    </row>
    <row r="99" spans="2:67" s="2" customFormat="1" ht="39.950000000000003" customHeight="1" x14ac:dyDescent="0.2">
      <c r="B99" s="172" t="s">
        <v>34</v>
      </c>
      <c r="C99" s="175" t="s">
        <v>72</v>
      </c>
      <c r="D99" s="150" t="s">
        <v>108</v>
      </c>
      <c r="E99" s="178" t="s">
        <v>73</v>
      </c>
      <c r="F99" s="178" t="s">
        <v>74</v>
      </c>
      <c r="G99" s="78"/>
      <c r="H99" s="78"/>
      <c r="I99" s="78"/>
      <c r="J99" s="79"/>
      <c r="K99" s="78"/>
      <c r="L99" s="78"/>
      <c r="M99" s="78"/>
      <c r="N99" s="78"/>
      <c r="O99" s="78"/>
      <c r="P99" s="78"/>
      <c r="Q99" s="78"/>
      <c r="R99" s="78"/>
      <c r="S99" s="78"/>
      <c r="T99" s="78"/>
      <c r="U99" s="78"/>
      <c r="V99" s="78"/>
      <c r="W99" s="78"/>
      <c r="X99" s="78"/>
      <c r="Y99" s="78"/>
      <c r="Z99" s="78"/>
      <c r="AA99" s="78"/>
      <c r="AB99" s="78"/>
      <c r="AC99" s="78"/>
      <c r="AD99" s="78"/>
      <c r="AE99" s="78"/>
      <c r="AF99" s="79"/>
      <c r="AG99" s="78"/>
      <c r="AH99" s="78"/>
      <c r="AI99" s="78"/>
      <c r="AJ99" s="78"/>
      <c r="AK99" s="78"/>
      <c r="AL99" s="78"/>
      <c r="AM99" s="78"/>
      <c r="AN99" s="78"/>
      <c r="AO99" s="78"/>
      <c r="AP99" s="78"/>
      <c r="AQ99" s="78"/>
      <c r="AR99" s="78"/>
      <c r="AS99" s="78"/>
      <c r="AT99" s="78"/>
      <c r="AU99" s="78"/>
      <c r="AV99" s="78"/>
      <c r="AW99" s="78"/>
      <c r="AX99" s="78"/>
      <c r="AY99" s="78"/>
      <c r="AZ99" s="78"/>
      <c r="BA99" s="78"/>
      <c r="BB99" s="78"/>
      <c r="BC99" s="78"/>
      <c r="BD99" s="78"/>
      <c r="BE99" s="80"/>
      <c r="BF99" s="96" t="s">
        <v>30</v>
      </c>
      <c r="BG99" s="92">
        <v>43524</v>
      </c>
      <c r="BH99" s="92">
        <v>43553</v>
      </c>
      <c r="BI99" s="96" t="s">
        <v>146</v>
      </c>
      <c r="BK99" s="36">
        <v>43490</v>
      </c>
      <c r="BL99" s="15">
        <f>DAYS360(BK99,BH99)</f>
        <v>64</v>
      </c>
      <c r="BM99" s="210">
        <v>2</v>
      </c>
      <c r="BN99" s="210">
        <v>2</v>
      </c>
      <c r="BO99" s="55"/>
    </row>
    <row r="100" spans="2:67" s="2" customFormat="1" ht="39.950000000000003" customHeight="1" x14ac:dyDescent="0.2">
      <c r="B100" s="174"/>
      <c r="C100" s="177"/>
      <c r="D100" s="151"/>
      <c r="E100" s="180"/>
      <c r="F100" s="180"/>
      <c r="G100" s="78"/>
      <c r="H100" s="78"/>
      <c r="I100" s="78"/>
      <c r="J100" s="79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9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80"/>
      <c r="BF100" s="71" t="s">
        <v>30</v>
      </c>
      <c r="BG100" s="71"/>
      <c r="BH100" s="72">
        <v>43657</v>
      </c>
      <c r="BI100" s="71" t="s">
        <v>200</v>
      </c>
      <c r="BK100" s="36">
        <v>43648</v>
      </c>
      <c r="BL100" s="53">
        <f t="shared" ref="BL100:BL102" si="5">DAYS360(BK100,BH100)</f>
        <v>9</v>
      </c>
      <c r="BM100" s="210"/>
      <c r="BN100" s="210"/>
      <c r="BO100" s="55"/>
    </row>
    <row r="101" spans="2:67" s="2" customFormat="1" ht="67.5" customHeight="1" x14ac:dyDescent="0.2">
      <c r="B101" s="108" t="s">
        <v>34</v>
      </c>
      <c r="C101" s="109" t="s">
        <v>75</v>
      </c>
      <c r="D101" s="76" t="s">
        <v>108</v>
      </c>
      <c r="E101" s="77">
        <v>43677</v>
      </c>
      <c r="F101" s="77">
        <v>43690</v>
      </c>
      <c r="G101" s="78"/>
      <c r="H101" s="78"/>
      <c r="I101" s="78"/>
      <c r="J101" s="78"/>
      <c r="K101" s="78"/>
      <c r="L101" s="78"/>
      <c r="M101" s="78"/>
      <c r="N101" s="78"/>
      <c r="O101" s="78"/>
      <c r="P101" s="78"/>
      <c r="Q101" s="78"/>
      <c r="R101" s="78"/>
      <c r="S101" s="78"/>
      <c r="T101" s="78"/>
      <c r="U101" s="78"/>
      <c r="V101" s="78"/>
      <c r="W101" s="78"/>
      <c r="X101" s="78"/>
      <c r="Y101" s="78"/>
      <c r="Z101" s="78"/>
      <c r="AA101" s="78"/>
      <c r="AB101" s="78"/>
      <c r="AC101" s="78"/>
      <c r="AD101" s="78"/>
      <c r="AE101" s="78"/>
      <c r="AF101" s="78"/>
      <c r="AG101" s="78"/>
      <c r="AH101" s="78"/>
      <c r="AI101" s="79"/>
      <c r="AJ101" s="79"/>
      <c r="AK101" s="79"/>
      <c r="AL101" s="78"/>
      <c r="AM101" s="78"/>
      <c r="AN101" s="78"/>
      <c r="AO101" s="78"/>
      <c r="AP101" s="78"/>
      <c r="AQ101" s="78"/>
      <c r="AR101" s="78"/>
      <c r="AS101" s="78"/>
      <c r="AT101" s="78"/>
      <c r="AU101" s="78"/>
      <c r="AV101" s="78"/>
      <c r="AW101" s="78"/>
      <c r="AX101" s="78"/>
      <c r="AY101" s="78"/>
      <c r="AZ101" s="78"/>
      <c r="BA101" s="78"/>
      <c r="BB101" s="78"/>
      <c r="BC101" s="78"/>
      <c r="BD101" s="78"/>
      <c r="BE101" s="80"/>
      <c r="BF101" s="88" t="s">
        <v>30</v>
      </c>
      <c r="BG101" s="89"/>
      <c r="BH101" s="89">
        <v>42604</v>
      </c>
      <c r="BI101" s="88" t="s">
        <v>201</v>
      </c>
      <c r="BK101" s="36">
        <v>43690</v>
      </c>
      <c r="BL101" s="53">
        <f t="shared" si="5"/>
        <v>-1071</v>
      </c>
      <c r="BM101" s="43">
        <v>1</v>
      </c>
      <c r="BN101" s="43">
        <v>1</v>
      </c>
      <c r="BO101" s="55"/>
    </row>
    <row r="102" spans="2:67" s="2" customFormat="1" ht="39.950000000000003" customHeight="1" x14ac:dyDescent="0.2">
      <c r="B102" s="172" t="s">
        <v>34</v>
      </c>
      <c r="C102" s="175" t="s">
        <v>76</v>
      </c>
      <c r="D102" s="148" t="s">
        <v>248</v>
      </c>
      <c r="E102" s="178" t="s">
        <v>255</v>
      </c>
      <c r="F102" s="178" t="s">
        <v>256</v>
      </c>
      <c r="G102" s="78"/>
      <c r="H102" s="78"/>
      <c r="I102" s="78"/>
      <c r="J102" s="78"/>
      <c r="K102" s="78"/>
      <c r="L102" s="78"/>
      <c r="M102" s="78"/>
      <c r="N102" s="78"/>
      <c r="O102" s="78"/>
      <c r="P102" s="78"/>
      <c r="Q102" s="78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9"/>
      <c r="AD102" s="79"/>
      <c r="AE102" s="79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9"/>
      <c r="BB102" s="79"/>
      <c r="BC102" s="78"/>
      <c r="BD102" s="78"/>
      <c r="BE102" s="80"/>
      <c r="BF102" s="71" t="s">
        <v>30</v>
      </c>
      <c r="BG102" s="71"/>
      <c r="BH102" s="104">
        <v>43641</v>
      </c>
      <c r="BI102" s="71" t="s">
        <v>180</v>
      </c>
      <c r="BK102" s="36">
        <v>43641</v>
      </c>
      <c r="BL102" s="53">
        <f t="shared" si="5"/>
        <v>0</v>
      </c>
      <c r="BM102" s="210">
        <v>2</v>
      </c>
      <c r="BN102" s="210">
        <v>1</v>
      </c>
      <c r="BO102" s="55"/>
    </row>
    <row r="103" spans="2:67" s="2" customFormat="1" ht="39.950000000000003" customHeight="1" x14ac:dyDescent="0.2">
      <c r="B103" s="174"/>
      <c r="C103" s="177"/>
      <c r="D103" s="149"/>
      <c r="E103" s="180"/>
      <c r="F103" s="180"/>
      <c r="G103" s="78"/>
      <c r="H103" s="78"/>
      <c r="I103" s="78"/>
      <c r="J103" s="78"/>
      <c r="K103" s="78"/>
      <c r="L103" s="78"/>
      <c r="M103" s="78"/>
      <c r="N103" s="78"/>
      <c r="O103" s="78"/>
      <c r="P103" s="78"/>
      <c r="Q103" s="78"/>
      <c r="R103" s="78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9"/>
      <c r="AD103" s="79"/>
      <c r="AE103" s="79"/>
      <c r="AF103" s="78"/>
      <c r="AG103" s="78"/>
      <c r="AH103" s="78"/>
      <c r="AI103" s="78"/>
      <c r="AJ103" s="78"/>
      <c r="AK103" s="78"/>
      <c r="AL103" s="78"/>
      <c r="AM103" s="78"/>
      <c r="AN103" s="78"/>
      <c r="AO103" s="78"/>
      <c r="AP103" s="78"/>
      <c r="AQ103" s="78"/>
      <c r="AR103" s="78"/>
      <c r="AS103" s="78"/>
      <c r="AT103" s="78"/>
      <c r="AU103" s="78"/>
      <c r="AV103" s="78"/>
      <c r="AW103" s="78"/>
      <c r="AX103" s="78"/>
      <c r="AY103" s="78"/>
      <c r="AZ103" s="78"/>
      <c r="BA103" s="79"/>
      <c r="BB103" s="79"/>
      <c r="BC103" s="78"/>
      <c r="BD103" s="78"/>
      <c r="BE103" s="80"/>
      <c r="BF103" s="71"/>
      <c r="BG103" s="71"/>
      <c r="BH103" s="71"/>
      <c r="BI103" s="71"/>
      <c r="BK103" s="36"/>
      <c r="BL103" s="53"/>
      <c r="BM103" s="210"/>
      <c r="BN103" s="210"/>
      <c r="BO103" s="55"/>
    </row>
    <row r="104" spans="2:67" s="2" customFormat="1" ht="39.950000000000003" customHeight="1" x14ac:dyDescent="0.2">
      <c r="B104" s="172" t="s">
        <v>34</v>
      </c>
      <c r="C104" s="175" t="s">
        <v>77</v>
      </c>
      <c r="D104" s="148" t="s">
        <v>108</v>
      </c>
      <c r="E104" s="197" t="s">
        <v>257</v>
      </c>
      <c r="F104" s="197" t="s">
        <v>258</v>
      </c>
      <c r="G104" s="78"/>
      <c r="H104" s="78"/>
      <c r="I104" s="78"/>
      <c r="J104" s="78"/>
      <c r="K104" s="78"/>
      <c r="L104" s="78"/>
      <c r="M104" s="78"/>
      <c r="N104" s="78"/>
      <c r="O104" s="79"/>
      <c r="P104" s="79"/>
      <c r="Q104" s="78"/>
      <c r="R104" s="78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78"/>
      <c r="AF104" s="78"/>
      <c r="AG104" s="78"/>
      <c r="AH104" s="78"/>
      <c r="AI104" s="78"/>
      <c r="AJ104" s="78"/>
      <c r="AK104" s="78"/>
      <c r="AL104" s="78"/>
      <c r="AM104" s="78"/>
      <c r="AN104" s="78"/>
      <c r="AO104" s="79"/>
      <c r="AP104" s="79"/>
      <c r="AQ104" s="79"/>
      <c r="AR104" s="79"/>
      <c r="AS104" s="79"/>
      <c r="AT104" s="78"/>
      <c r="AU104" s="78"/>
      <c r="AV104" s="78"/>
      <c r="AW104" s="78"/>
      <c r="AX104" s="78"/>
      <c r="AY104" s="78"/>
      <c r="AZ104" s="78"/>
      <c r="BA104" s="78"/>
      <c r="BB104" s="78"/>
      <c r="BC104" s="78"/>
      <c r="BD104" s="78"/>
      <c r="BE104" s="80"/>
      <c r="BF104" s="71" t="s">
        <v>30</v>
      </c>
      <c r="BG104" s="71"/>
      <c r="BH104" s="72">
        <v>43539</v>
      </c>
      <c r="BI104" s="71" t="s">
        <v>142</v>
      </c>
      <c r="BK104" s="35">
        <v>43539</v>
      </c>
      <c r="BL104" s="15">
        <f>DAYS360(BK104,BH104)</f>
        <v>0</v>
      </c>
      <c r="BM104" s="211">
        <v>2</v>
      </c>
      <c r="BN104" s="211">
        <v>1</v>
      </c>
      <c r="BO104" s="55"/>
    </row>
    <row r="105" spans="2:67" s="2" customFormat="1" ht="39.950000000000003" customHeight="1" x14ac:dyDescent="0.2">
      <c r="B105" s="174"/>
      <c r="C105" s="177"/>
      <c r="D105" s="149"/>
      <c r="E105" s="191"/>
      <c r="F105" s="191"/>
      <c r="G105" s="78"/>
      <c r="H105" s="78"/>
      <c r="I105" s="78"/>
      <c r="J105" s="78"/>
      <c r="K105" s="78"/>
      <c r="L105" s="78"/>
      <c r="M105" s="78"/>
      <c r="N105" s="78"/>
      <c r="O105" s="79"/>
      <c r="P105" s="79"/>
      <c r="Q105" s="78"/>
      <c r="R105" s="78"/>
      <c r="S105" s="78"/>
      <c r="T105" s="78"/>
      <c r="U105" s="78"/>
      <c r="V105" s="78"/>
      <c r="W105" s="78"/>
      <c r="X105" s="78"/>
      <c r="Y105" s="78"/>
      <c r="Z105" s="78"/>
      <c r="AA105" s="78"/>
      <c r="AB105" s="78"/>
      <c r="AC105" s="78"/>
      <c r="AD105" s="78"/>
      <c r="AE105" s="78"/>
      <c r="AF105" s="78"/>
      <c r="AG105" s="78"/>
      <c r="AH105" s="78"/>
      <c r="AI105" s="78"/>
      <c r="AJ105" s="78"/>
      <c r="AK105" s="78"/>
      <c r="AL105" s="78"/>
      <c r="AM105" s="78"/>
      <c r="AN105" s="78"/>
      <c r="AO105" s="79"/>
      <c r="AP105" s="79"/>
      <c r="AQ105" s="79"/>
      <c r="AR105" s="79"/>
      <c r="AS105" s="79"/>
      <c r="AT105" s="78"/>
      <c r="AU105" s="78"/>
      <c r="AV105" s="78"/>
      <c r="AW105" s="78"/>
      <c r="AX105" s="78"/>
      <c r="AY105" s="78"/>
      <c r="AZ105" s="78"/>
      <c r="BA105" s="78"/>
      <c r="BB105" s="78"/>
      <c r="BC105" s="78"/>
      <c r="BD105" s="78"/>
      <c r="BE105" s="80"/>
      <c r="BF105" s="71" t="s">
        <v>30</v>
      </c>
      <c r="BG105" s="71"/>
      <c r="BH105" s="72">
        <v>43749</v>
      </c>
      <c r="BI105" s="96" t="s">
        <v>284</v>
      </c>
      <c r="BK105" s="35"/>
      <c r="BL105" s="53"/>
      <c r="BM105" s="211"/>
      <c r="BN105" s="211"/>
      <c r="BO105" s="55"/>
    </row>
    <row r="106" spans="2:67" s="2" customFormat="1" ht="105.75" customHeight="1" x14ac:dyDescent="0.2">
      <c r="B106" s="88" t="s">
        <v>34</v>
      </c>
      <c r="C106" s="110" t="s">
        <v>115</v>
      </c>
      <c r="D106" s="76" t="s">
        <v>104</v>
      </c>
      <c r="E106" s="87" t="s">
        <v>259</v>
      </c>
      <c r="F106" s="87" t="s">
        <v>259</v>
      </c>
      <c r="G106" s="78"/>
      <c r="H106" s="78"/>
      <c r="I106" s="78"/>
      <c r="J106" s="78"/>
      <c r="K106" s="78"/>
      <c r="L106" s="78"/>
      <c r="M106" s="78"/>
      <c r="N106" s="78"/>
      <c r="O106" s="78"/>
      <c r="P106" s="78"/>
      <c r="Q106" s="78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78"/>
      <c r="AG106" s="78"/>
      <c r="AH106" s="78"/>
      <c r="AI106" s="78"/>
      <c r="AJ106" s="78"/>
      <c r="AK106" s="78"/>
      <c r="AL106" s="78"/>
      <c r="AM106" s="78"/>
      <c r="AN106" s="78"/>
      <c r="AO106" s="78"/>
      <c r="AP106" s="78"/>
      <c r="AQ106" s="78"/>
      <c r="AR106" s="78"/>
      <c r="AS106" s="78"/>
      <c r="AT106" s="78"/>
      <c r="AU106" s="78"/>
      <c r="AV106" s="78"/>
      <c r="AW106" s="78"/>
      <c r="AX106" s="78"/>
      <c r="AY106" s="78"/>
      <c r="AZ106" s="78"/>
      <c r="BA106" s="78"/>
      <c r="BB106" s="78"/>
      <c r="BC106" s="78"/>
      <c r="BD106" s="78"/>
      <c r="BE106" s="80"/>
      <c r="BF106" s="71"/>
      <c r="BG106" s="71"/>
      <c r="BH106" s="71"/>
      <c r="BI106" s="71"/>
      <c r="BK106" s="9"/>
      <c r="BL106" s="53"/>
      <c r="BM106" s="44">
        <v>1</v>
      </c>
      <c r="BN106" s="44">
        <v>0</v>
      </c>
      <c r="BO106" s="55"/>
    </row>
    <row r="107" spans="2:67" s="2" customFormat="1" ht="105.75" customHeight="1" x14ac:dyDescent="0.2">
      <c r="B107" s="129" t="s">
        <v>34</v>
      </c>
      <c r="C107" s="110" t="s">
        <v>260</v>
      </c>
      <c r="D107" s="90" t="s">
        <v>105</v>
      </c>
      <c r="E107" s="87">
        <v>43768</v>
      </c>
      <c r="F107" s="87">
        <v>43798</v>
      </c>
      <c r="G107" s="78"/>
      <c r="H107" s="78"/>
      <c r="I107" s="78"/>
      <c r="J107" s="78"/>
      <c r="K107" s="78"/>
      <c r="L107" s="78"/>
      <c r="M107" s="78"/>
      <c r="N107" s="78"/>
      <c r="O107" s="78"/>
      <c r="P107" s="78"/>
      <c r="Q107" s="78"/>
      <c r="R107" s="78"/>
      <c r="S107" s="78"/>
      <c r="T107" s="78"/>
      <c r="U107" s="78"/>
      <c r="V107" s="78"/>
      <c r="W107" s="78"/>
      <c r="X107" s="78"/>
      <c r="Y107" s="78"/>
      <c r="Z107" s="78"/>
      <c r="AA107" s="78"/>
      <c r="AB107" s="78"/>
      <c r="AC107" s="78"/>
      <c r="AD107" s="78"/>
      <c r="AE107" s="78"/>
      <c r="AF107" s="78"/>
      <c r="AG107" s="78"/>
      <c r="AH107" s="78"/>
      <c r="AI107" s="78"/>
      <c r="AJ107" s="78"/>
      <c r="AK107" s="78"/>
      <c r="AL107" s="78"/>
      <c r="AM107" s="78"/>
      <c r="AN107" s="78"/>
      <c r="AO107" s="78"/>
      <c r="AP107" s="78"/>
      <c r="AQ107" s="78"/>
      <c r="AR107" s="78"/>
      <c r="AS107" s="78"/>
      <c r="AT107" s="78"/>
      <c r="AU107" s="78"/>
      <c r="AV107" s="78"/>
      <c r="AW107" s="78"/>
      <c r="AX107" s="79"/>
      <c r="AY107" s="79"/>
      <c r="AZ107" s="79"/>
      <c r="BA107" s="79"/>
      <c r="BB107" s="78"/>
      <c r="BC107" s="78"/>
      <c r="BD107" s="78"/>
      <c r="BE107" s="80"/>
      <c r="BF107" s="71"/>
      <c r="BG107" s="71"/>
      <c r="BH107" s="71"/>
      <c r="BI107" s="71"/>
      <c r="BK107" s="9"/>
      <c r="BL107" s="53"/>
      <c r="BM107" s="64">
        <v>1</v>
      </c>
      <c r="BN107" s="64"/>
      <c r="BO107" s="55"/>
    </row>
    <row r="108" spans="2:67" s="2" customFormat="1" ht="105.75" customHeight="1" x14ac:dyDescent="0.2">
      <c r="B108" s="129" t="s">
        <v>34</v>
      </c>
      <c r="C108" s="110" t="s">
        <v>261</v>
      </c>
      <c r="D108" s="90" t="s">
        <v>105</v>
      </c>
      <c r="E108" s="87">
        <v>43720</v>
      </c>
      <c r="F108" s="87">
        <v>43740</v>
      </c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78"/>
      <c r="AG108" s="78"/>
      <c r="AH108" s="78"/>
      <c r="AI108" s="78"/>
      <c r="AJ108" s="78"/>
      <c r="AK108" s="78"/>
      <c r="AL108" s="78"/>
      <c r="AM108" s="78"/>
      <c r="AN108" s="78"/>
      <c r="AO108" s="78"/>
      <c r="AP108" s="79"/>
      <c r="AQ108" s="79"/>
      <c r="AR108" s="79"/>
      <c r="AS108" s="78"/>
      <c r="AT108" s="78"/>
      <c r="AU108" s="78"/>
      <c r="AV108" s="78"/>
      <c r="AW108" s="78"/>
      <c r="AX108" s="78"/>
      <c r="AY108" s="78"/>
      <c r="AZ108" s="78"/>
      <c r="BA108" s="78"/>
      <c r="BB108" s="78"/>
      <c r="BC108" s="78"/>
      <c r="BD108" s="78"/>
      <c r="BE108" s="80"/>
      <c r="BF108" s="71" t="s">
        <v>30</v>
      </c>
      <c r="BG108" s="71"/>
      <c r="BH108" s="72">
        <v>43746</v>
      </c>
      <c r="BI108" s="96" t="s">
        <v>281</v>
      </c>
      <c r="BK108" s="9"/>
      <c r="BL108" s="53"/>
      <c r="BM108" s="64">
        <v>1</v>
      </c>
      <c r="BN108" s="64"/>
      <c r="BO108" s="55"/>
    </row>
    <row r="109" spans="2:67" s="2" customFormat="1" ht="105.75" customHeight="1" x14ac:dyDescent="0.2">
      <c r="B109" s="129" t="s">
        <v>34</v>
      </c>
      <c r="C109" s="75" t="s">
        <v>262</v>
      </c>
      <c r="D109" s="90" t="s">
        <v>248</v>
      </c>
      <c r="E109" s="87">
        <v>43769</v>
      </c>
      <c r="F109" s="87">
        <v>43798</v>
      </c>
      <c r="G109" s="78"/>
      <c r="H109" s="78"/>
      <c r="I109" s="78"/>
      <c r="J109" s="78"/>
      <c r="K109" s="78"/>
      <c r="L109" s="78"/>
      <c r="M109" s="78"/>
      <c r="N109" s="78"/>
      <c r="O109" s="78"/>
      <c r="P109" s="78"/>
      <c r="Q109" s="78"/>
      <c r="R109" s="78"/>
      <c r="S109" s="78"/>
      <c r="T109" s="78"/>
      <c r="U109" s="78"/>
      <c r="V109" s="78"/>
      <c r="W109" s="78"/>
      <c r="X109" s="78"/>
      <c r="Y109" s="78"/>
      <c r="Z109" s="78"/>
      <c r="AA109" s="78"/>
      <c r="AB109" s="78"/>
      <c r="AC109" s="78"/>
      <c r="AD109" s="78"/>
      <c r="AE109" s="78"/>
      <c r="AF109" s="78"/>
      <c r="AG109" s="78"/>
      <c r="AH109" s="78"/>
      <c r="AI109" s="78"/>
      <c r="AJ109" s="78"/>
      <c r="AK109" s="78"/>
      <c r="AL109" s="78"/>
      <c r="AM109" s="78"/>
      <c r="AN109" s="78"/>
      <c r="AO109" s="78"/>
      <c r="AP109" s="78"/>
      <c r="AQ109" s="78"/>
      <c r="AR109" s="78"/>
      <c r="AS109" s="78"/>
      <c r="AT109" s="78"/>
      <c r="AU109" s="78"/>
      <c r="AV109" s="78"/>
      <c r="AW109" s="78"/>
      <c r="AX109" s="79"/>
      <c r="AY109" s="79"/>
      <c r="AZ109" s="79"/>
      <c r="BA109" s="79"/>
      <c r="BB109" s="78"/>
      <c r="BC109" s="78"/>
      <c r="BD109" s="78"/>
      <c r="BE109" s="80"/>
      <c r="BF109" s="71"/>
      <c r="BG109" s="71"/>
      <c r="BH109" s="71"/>
      <c r="BI109" s="71"/>
      <c r="BK109" s="9"/>
      <c r="BL109" s="53"/>
      <c r="BM109" s="64">
        <v>1</v>
      </c>
      <c r="BN109" s="64"/>
      <c r="BO109" s="55"/>
    </row>
    <row r="110" spans="2:67" s="2" customFormat="1" ht="105.75" customHeight="1" x14ac:dyDescent="0.2">
      <c r="B110" s="129" t="s">
        <v>34</v>
      </c>
      <c r="C110" s="75" t="s">
        <v>263</v>
      </c>
      <c r="D110" s="88" t="s">
        <v>110</v>
      </c>
      <c r="E110" s="130">
        <v>43801</v>
      </c>
      <c r="F110" s="130">
        <v>43805</v>
      </c>
      <c r="G110" s="78"/>
      <c r="H110" s="78"/>
      <c r="I110" s="78"/>
      <c r="J110" s="78"/>
      <c r="K110" s="78"/>
      <c r="L110" s="78"/>
      <c r="M110" s="78"/>
      <c r="N110" s="78"/>
      <c r="O110" s="78"/>
      <c r="P110" s="78"/>
      <c r="Q110" s="78"/>
      <c r="R110" s="78"/>
      <c r="S110" s="78"/>
      <c r="T110" s="78"/>
      <c r="U110" s="78"/>
      <c r="V110" s="78"/>
      <c r="W110" s="78"/>
      <c r="X110" s="78"/>
      <c r="Y110" s="78"/>
      <c r="Z110" s="78"/>
      <c r="AA110" s="78"/>
      <c r="AB110" s="78"/>
      <c r="AC110" s="78"/>
      <c r="AD110" s="78"/>
      <c r="AE110" s="78"/>
      <c r="AF110" s="78"/>
      <c r="AG110" s="78"/>
      <c r="AH110" s="78"/>
      <c r="AI110" s="78"/>
      <c r="AJ110" s="78"/>
      <c r="AK110" s="78"/>
      <c r="AL110" s="78"/>
      <c r="AM110" s="78"/>
      <c r="AN110" s="78"/>
      <c r="AO110" s="78"/>
      <c r="AP110" s="78"/>
      <c r="AQ110" s="78"/>
      <c r="AR110" s="78"/>
      <c r="AS110" s="78"/>
      <c r="AT110" s="78"/>
      <c r="AU110" s="78"/>
      <c r="AV110" s="78"/>
      <c r="AW110" s="78"/>
      <c r="AX110" s="78"/>
      <c r="AY110" s="78"/>
      <c r="AZ110" s="78"/>
      <c r="BA110" s="78"/>
      <c r="BB110" s="79"/>
      <c r="BC110" s="79"/>
      <c r="BD110" s="78"/>
      <c r="BE110" s="80"/>
      <c r="BF110" s="71"/>
      <c r="BG110" s="71"/>
      <c r="BH110" s="71"/>
      <c r="BI110" s="71"/>
      <c r="BK110" s="9"/>
      <c r="BL110" s="53"/>
      <c r="BM110" s="64">
        <v>1</v>
      </c>
      <c r="BN110" s="64"/>
      <c r="BO110" s="55"/>
    </row>
    <row r="111" spans="2:67" s="2" customFormat="1" ht="50.25" customHeight="1" x14ac:dyDescent="0.2">
      <c r="B111" s="131" t="s">
        <v>78</v>
      </c>
      <c r="C111" s="110" t="s">
        <v>79</v>
      </c>
      <c r="D111" s="90" t="s">
        <v>248</v>
      </c>
      <c r="E111" s="87">
        <v>43634</v>
      </c>
      <c r="F111" s="87">
        <v>43669</v>
      </c>
      <c r="G111" s="78"/>
      <c r="H111" s="78"/>
      <c r="I111" s="78"/>
      <c r="J111" s="78"/>
      <c r="K111" s="78"/>
      <c r="L111" s="78"/>
      <c r="M111" s="78"/>
      <c r="N111" s="78"/>
      <c r="O111" s="78"/>
      <c r="P111" s="78"/>
      <c r="Q111" s="78"/>
      <c r="R111" s="78"/>
      <c r="S111" s="78"/>
      <c r="T111" s="78"/>
      <c r="U111" s="78"/>
      <c r="V111" s="78"/>
      <c r="W111" s="78"/>
      <c r="X111" s="78"/>
      <c r="Y111" s="78"/>
      <c r="Z111" s="78"/>
      <c r="AA111" s="78"/>
      <c r="AB111" s="78"/>
      <c r="AC111" s="78"/>
      <c r="AD111" s="79"/>
      <c r="AE111" s="79"/>
      <c r="AF111" s="79"/>
      <c r="AG111" s="79"/>
      <c r="AH111" s="79"/>
      <c r="AI111" s="78"/>
      <c r="AJ111" s="78"/>
      <c r="AK111" s="78"/>
      <c r="AL111" s="78"/>
      <c r="AM111" s="78"/>
      <c r="AN111" s="78"/>
      <c r="AO111" s="78"/>
      <c r="AP111" s="78"/>
      <c r="AQ111" s="78"/>
      <c r="AR111" s="78"/>
      <c r="AS111" s="78"/>
      <c r="AT111" s="78"/>
      <c r="AU111" s="78"/>
      <c r="AV111" s="78"/>
      <c r="AW111" s="78"/>
      <c r="AX111" s="78"/>
      <c r="AY111" s="78"/>
      <c r="AZ111" s="78"/>
      <c r="BA111" s="78"/>
      <c r="BB111" s="78"/>
      <c r="BC111" s="78"/>
      <c r="BD111" s="78"/>
      <c r="BE111" s="80"/>
      <c r="BF111" s="88" t="s">
        <v>30</v>
      </c>
      <c r="BG111" s="113"/>
      <c r="BH111" s="72">
        <v>43670</v>
      </c>
      <c r="BI111" s="71" t="s">
        <v>202</v>
      </c>
      <c r="BK111" s="20">
        <v>43669</v>
      </c>
      <c r="BL111" s="15">
        <f>DAYS360(BK111,BH111)</f>
        <v>1</v>
      </c>
      <c r="BM111" s="16">
        <v>1</v>
      </c>
      <c r="BN111" s="16">
        <v>1</v>
      </c>
      <c r="BO111" s="55"/>
    </row>
    <row r="112" spans="2:67" s="2" customFormat="1" ht="50.25" customHeight="1" x14ac:dyDescent="0.25">
      <c r="B112" s="131" t="s">
        <v>78</v>
      </c>
      <c r="C112" s="110" t="s">
        <v>80</v>
      </c>
      <c r="D112" s="88" t="s">
        <v>110</v>
      </c>
      <c r="E112" s="87">
        <v>43550</v>
      </c>
      <c r="F112" s="87">
        <v>43584</v>
      </c>
      <c r="G112" s="78"/>
      <c r="H112" s="78"/>
      <c r="I112" s="78"/>
      <c r="J112" s="78"/>
      <c r="K112" s="78"/>
      <c r="L112" s="78"/>
      <c r="M112" s="78"/>
      <c r="N112" s="78"/>
      <c r="O112" s="78"/>
      <c r="P112" s="78"/>
      <c r="Q112" s="106"/>
      <c r="R112" s="79"/>
      <c r="S112" s="79"/>
      <c r="T112" s="79"/>
      <c r="U112" s="79"/>
      <c r="V112" s="79"/>
      <c r="W112" s="78"/>
      <c r="X112" s="78"/>
      <c r="Y112" s="78"/>
      <c r="Z112" s="78"/>
      <c r="AA112" s="78"/>
      <c r="AB112" s="78"/>
      <c r="AC112" s="78"/>
      <c r="AD112" s="78"/>
      <c r="AE112" s="78"/>
      <c r="AF112" s="78"/>
      <c r="AG112" s="78"/>
      <c r="AH112" s="78"/>
      <c r="AI112" s="78"/>
      <c r="AJ112" s="78"/>
      <c r="AK112" s="78"/>
      <c r="AL112" s="78"/>
      <c r="AM112" s="78"/>
      <c r="AN112" s="78"/>
      <c r="AO112" s="78"/>
      <c r="AP112" s="78"/>
      <c r="AQ112" s="78"/>
      <c r="AR112" s="78"/>
      <c r="AS112" s="78"/>
      <c r="AT112" s="78"/>
      <c r="AU112" s="78"/>
      <c r="AV112" s="78"/>
      <c r="AW112" s="78"/>
      <c r="AX112" s="78"/>
      <c r="AY112" s="78"/>
      <c r="AZ112" s="78"/>
      <c r="BA112" s="78"/>
      <c r="BB112" s="78"/>
      <c r="BC112" s="78"/>
      <c r="BD112" s="78"/>
      <c r="BE112" s="80"/>
      <c r="BF112" s="71" t="s">
        <v>30</v>
      </c>
      <c r="BG112" s="113"/>
      <c r="BH112" s="72">
        <v>43614</v>
      </c>
      <c r="BI112" s="71" t="s">
        <v>173</v>
      </c>
      <c r="BK112" s="20">
        <v>43584</v>
      </c>
      <c r="BL112" s="15">
        <f>DAYS360(BK112,BH112)</f>
        <v>30</v>
      </c>
      <c r="BM112" s="16">
        <v>1</v>
      </c>
      <c r="BN112" s="16">
        <v>1</v>
      </c>
      <c r="BO112" s="55"/>
    </row>
    <row r="113" spans="2:67" s="2" customFormat="1" ht="50.25" customHeight="1" x14ac:dyDescent="0.2">
      <c r="B113" s="131" t="s">
        <v>78</v>
      </c>
      <c r="C113" s="110" t="s">
        <v>116</v>
      </c>
      <c r="D113" s="90" t="s">
        <v>107</v>
      </c>
      <c r="E113" s="87">
        <v>43552</v>
      </c>
      <c r="F113" s="87">
        <v>43581</v>
      </c>
      <c r="G113" s="78"/>
      <c r="H113" s="78"/>
      <c r="I113" s="78"/>
      <c r="J113" s="78"/>
      <c r="K113" s="78"/>
      <c r="L113" s="78"/>
      <c r="M113" s="78"/>
      <c r="N113" s="78"/>
      <c r="O113" s="78"/>
      <c r="P113" s="78"/>
      <c r="Q113" s="78"/>
      <c r="R113" s="79"/>
      <c r="S113" s="79"/>
      <c r="T113" s="79"/>
      <c r="U113" s="79"/>
      <c r="V113" s="79"/>
      <c r="W113" s="78"/>
      <c r="X113" s="78"/>
      <c r="Y113" s="78"/>
      <c r="Z113" s="78"/>
      <c r="AA113" s="78"/>
      <c r="AB113" s="78"/>
      <c r="AC113" s="78"/>
      <c r="AD113" s="78"/>
      <c r="AE113" s="78"/>
      <c r="AF113" s="78"/>
      <c r="AG113" s="78"/>
      <c r="AH113" s="78"/>
      <c r="AI113" s="78"/>
      <c r="AJ113" s="78"/>
      <c r="AK113" s="78"/>
      <c r="AL113" s="78"/>
      <c r="AM113" s="78"/>
      <c r="AN113" s="78"/>
      <c r="AO113" s="78"/>
      <c r="AP113" s="78"/>
      <c r="AQ113" s="78"/>
      <c r="AR113" s="78"/>
      <c r="AS113" s="78"/>
      <c r="AT113" s="78"/>
      <c r="AU113" s="78"/>
      <c r="AV113" s="78"/>
      <c r="AW113" s="78"/>
      <c r="AX113" s="78"/>
      <c r="AY113" s="78"/>
      <c r="AZ113" s="78"/>
      <c r="BA113" s="78"/>
      <c r="BB113" s="78"/>
      <c r="BC113" s="78"/>
      <c r="BD113" s="78"/>
      <c r="BE113" s="80"/>
      <c r="BF113" s="71" t="s">
        <v>30</v>
      </c>
      <c r="BG113" s="89">
        <v>43556</v>
      </c>
      <c r="BH113" s="72">
        <v>43581</v>
      </c>
      <c r="BI113" s="71" t="s">
        <v>174</v>
      </c>
      <c r="BK113" s="20">
        <v>43581</v>
      </c>
      <c r="BL113" s="15">
        <f>DAYS360(BK113,BH113)</f>
        <v>0</v>
      </c>
      <c r="BM113" s="16">
        <v>1</v>
      </c>
      <c r="BN113" s="17">
        <v>1</v>
      </c>
      <c r="BO113" s="55"/>
    </row>
    <row r="114" spans="2:67" s="2" customFormat="1" ht="50.25" customHeight="1" x14ac:dyDescent="0.2">
      <c r="B114" s="131" t="s">
        <v>78</v>
      </c>
      <c r="C114" s="110" t="s">
        <v>81</v>
      </c>
      <c r="D114" s="90" t="s">
        <v>108</v>
      </c>
      <c r="E114" s="87">
        <v>43557</v>
      </c>
      <c r="F114" s="87">
        <v>43592</v>
      </c>
      <c r="G114" s="78"/>
      <c r="H114" s="78"/>
      <c r="I114" s="78"/>
      <c r="J114" s="78"/>
      <c r="K114" s="78"/>
      <c r="L114" s="78"/>
      <c r="M114" s="78"/>
      <c r="N114" s="78"/>
      <c r="O114" s="78"/>
      <c r="P114" s="78"/>
      <c r="Q114" s="78"/>
      <c r="R114" s="78"/>
      <c r="S114" s="79"/>
      <c r="T114" s="79"/>
      <c r="U114" s="79"/>
      <c r="V114" s="79"/>
      <c r="W114" s="79"/>
      <c r="X114" s="78"/>
      <c r="Y114" s="78"/>
      <c r="Z114" s="78"/>
      <c r="AA114" s="78"/>
      <c r="AB114" s="78"/>
      <c r="AC114" s="78"/>
      <c r="AD114" s="78"/>
      <c r="AE114" s="78"/>
      <c r="AF114" s="78"/>
      <c r="AG114" s="78"/>
      <c r="AH114" s="78"/>
      <c r="AI114" s="78"/>
      <c r="AJ114" s="78"/>
      <c r="AK114" s="78"/>
      <c r="AL114" s="78"/>
      <c r="AM114" s="78"/>
      <c r="AN114" s="78"/>
      <c r="AO114" s="78"/>
      <c r="AP114" s="78"/>
      <c r="AQ114" s="78"/>
      <c r="AR114" s="78"/>
      <c r="AS114" s="78"/>
      <c r="AT114" s="78"/>
      <c r="AU114" s="78"/>
      <c r="AV114" s="78"/>
      <c r="AW114" s="78"/>
      <c r="AX114" s="78"/>
      <c r="AY114" s="78"/>
      <c r="AZ114" s="78"/>
      <c r="BA114" s="78"/>
      <c r="BB114" s="78"/>
      <c r="BC114" s="78"/>
      <c r="BD114" s="78"/>
      <c r="BE114" s="80"/>
      <c r="BF114" s="71" t="s">
        <v>30</v>
      </c>
      <c r="BG114" s="88"/>
      <c r="BH114" s="72">
        <v>43593</v>
      </c>
      <c r="BI114" s="102" t="s">
        <v>175</v>
      </c>
      <c r="BK114" s="20">
        <v>43592</v>
      </c>
      <c r="BL114" s="15">
        <f>DAYS360(BK114,BH114)</f>
        <v>1</v>
      </c>
      <c r="BM114" s="16">
        <v>1</v>
      </c>
      <c r="BN114" s="16">
        <v>1</v>
      </c>
      <c r="BO114" s="55"/>
    </row>
    <row r="115" spans="2:67" s="2" customFormat="1" ht="50.25" customHeight="1" x14ac:dyDescent="0.2">
      <c r="B115" s="131" t="s">
        <v>78</v>
      </c>
      <c r="C115" s="110" t="s">
        <v>82</v>
      </c>
      <c r="D115" s="90" t="s">
        <v>248</v>
      </c>
      <c r="E115" s="87">
        <v>43671</v>
      </c>
      <c r="F115" s="87">
        <v>43700</v>
      </c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8"/>
      <c r="AA115" s="78"/>
      <c r="AB115" s="78"/>
      <c r="AC115" s="78"/>
      <c r="AD115" s="78"/>
      <c r="AE115" s="78"/>
      <c r="AF115" s="78"/>
      <c r="AG115" s="78"/>
      <c r="AH115" s="78"/>
      <c r="AI115" s="79"/>
      <c r="AJ115" s="79"/>
      <c r="AK115" s="79"/>
      <c r="AL115" s="79"/>
      <c r="AM115" s="79"/>
      <c r="AN115" s="78"/>
      <c r="AO115" s="78"/>
      <c r="AP115" s="78"/>
      <c r="AQ115" s="78"/>
      <c r="AR115" s="78"/>
      <c r="AS115" s="78"/>
      <c r="AT115" s="78"/>
      <c r="AU115" s="78"/>
      <c r="AV115" s="78"/>
      <c r="AW115" s="78"/>
      <c r="AX115" s="78"/>
      <c r="AY115" s="78"/>
      <c r="AZ115" s="78"/>
      <c r="BA115" s="78"/>
      <c r="BB115" s="78"/>
      <c r="BC115" s="78"/>
      <c r="BD115" s="78"/>
      <c r="BE115" s="80"/>
      <c r="BF115" s="114" t="s">
        <v>30</v>
      </c>
      <c r="BG115" s="115"/>
      <c r="BH115" s="116">
        <v>43705</v>
      </c>
      <c r="BI115" s="114" t="s">
        <v>203</v>
      </c>
      <c r="BK115" s="20">
        <v>43700</v>
      </c>
      <c r="BL115" s="15">
        <f t="shared" ref="BL115:BL123" si="6">DAYS360(BK115,BH115)</f>
        <v>5</v>
      </c>
      <c r="BM115" s="16">
        <v>1</v>
      </c>
      <c r="BN115" s="16">
        <v>1</v>
      </c>
      <c r="BO115" s="55"/>
    </row>
    <row r="116" spans="2:67" s="2" customFormat="1" ht="50.25" customHeight="1" x14ac:dyDescent="0.2">
      <c r="B116" s="131" t="s">
        <v>78</v>
      </c>
      <c r="C116" s="110" t="s">
        <v>83</v>
      </c>
      <c r="D116" s="86" t="s">
        <v>110</v>
      </c>
      <c r="E116" s="87">
        <v>43585</v>
      </c>
      <c r="F116" s="87">
        <v>43613</v>
      </c>
      <c r="G116" s="78"/>
      <c r="H116" s="78"/>
      <c r="I116" s="78"/>
      <c r="J116" s="78"/>
      <c r="K116" s="78"/>
      <c r="L116" s="78"/>
      <c r="M116" s="78"/>
      <c r="N116" s="78"/>
      <c r="O116" s="78"/>
      <c r="P116" s="78"/>
      <c r="Q116" s="78"/>
      <c r="R116" s="78"/>
      <c r="S116" s="78"/>
      <c r="T116" s="78"/>
      <c r="U116" s="78"/>
      <c r="V116" s="78"/>
      <c r="W116" s="79"/>
      <c r="X116" s="79"/>
      <c r="Y116" s="79"/>
      <c r="Z116" s="79"/>
      <c r="AA116" s="79"/>
      <c r="AB116" s="78"/>
      <c r="AC116" s="78"/>
      <c r="AD116" s="78"/>
      <c r="AE116" s="78"/>
      <c r="AF116" s="78"/>
      <c r="AG116" s="78"/>
      <c r="AH116" s="78"/>
      <c r="AI116" s="78"/>
      <c r="AJ116" s="78"/>
      <c r="AK116" s="78"/>
      <c r="AL116" s="78"/>
      <c r="AM116" s="78"/>
      <c r="AN116" s="78"/>
      <c r="AO116" s="78"/>
      <c r="AP116" s="78"/>
      <c r="AQ116" s="78"/>
      <c r="AR116" s="78"/>
      <c r="AS116" s="78"/>
      <c r="AT116" s="78"/>
      <c r="AU116" s="78"/>
      <c r="AV116" s="78"/>
      <c r="AW116" s="78"/>
      <c r="AX116" s="78"/>
      <c r="AY116" s="78"/>
      <c r="AZ116" s="78"/>
      <c r="BA116" s="78"/>
      <c r="BB116" s="78"/>
      <c r="BC116" s="78"/>
      <c r="BD116" s="78"/>
      <c r="BE116" s="80"/>
      <c r="BF116" s="102" t="s">
        <v>30</v>
      </c>
      <c r="BG116" s="117"/>
      <c r="BH116" s="103">
        <v>43626</v>
      </c>
      <c r="BI116" s="102" t="s">
        <v>176</v>
      </c>
      <c r="BK116" s="20">
        <v>43613</v>
      </c>
      <c r="BL116" s="15">
        <f t="shared" si="6"/>
        <v>12</v>
      </c>
      <c r="BM116" s="16">
        <v>1</v>
      </c>
      <c r="BN116" s="16">
        <v>1</v>
      </c>
      <c r="BO116" s="55"/>
    </row>
    <row r="117" spans="2:67" s="2" customFormat="1" ht="50.25" customHeight="1" x14ac:dyDescent="0.2">
      <c r="B117" s="131" t="s">
        <v>78</v>
      </c>
      <c r="C117" s="110" t="s">
        <v>84</v>
      </c>
      <c r="D117" s="90" t="s">
        <v>107</v>
      </c>
      <c r="E117" s="87">
        <v>43580</v>
      </c>
      <c r="F117" s="87">
        <v>43608</v>
      </c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9"/>
      <c r="W117" s="79"/>
      <c r="X117" s="79"/>
      <c r="Y117" s="79"/>
      <c r="Z117" s="79"/>
      <c r="AA117" s="78"/>
      <c r="AB117" s="78"/>
      <c r="AC117" s="78"/>
      <c r="AD117" s="78"/>
      <c r="AE117" s="78"/>
      <c r="AF117" s="78"/>
      <c r="AG117" s="78"/>
      <c r="AH117" s="78"/>
      <c r="AI117" s="78"/>
      <c r="AJ117" s="78"/>
      <c r="AK117" s="78"/>
      <c r="AL117" s="78"/>
      <c r="AM117" s="78"/>
      <c r="AN117" s="78"/>
      <c r="AO117" s="78"/>
      <c r="AP117" s="78"/>
      <c r="AQ117" s="78"/>
      <c r="AR117" s="78"/>
      <c r="AS117" s="78"/>
      <c r="AT117" s="78"/>
      <c r="AU117" s="78"/>
      <c r="AV117" s="78"/>
      <c r="AW117" s="78"/>
      <c r="AX117" s="78"/>
      <c r="AY117" s="78"/>
      <c r="AZ117" s="78"/>
      <c r="BA117" s="78"/>
      <c r="BB117" s="78"/>
      <c r="BC117" s="78"/>
      <c r="BD117" s="78"/>
      <c r="BE117" s="80"/>
      <c r="BF117" s="102" t="s">
        <v>30</v>
      </c>
      <c r="BG117" s="115"/>
      <c r="BH117" s="103">
        <v>43626</v>
      </c>
      <c r="BI117" s="102" t="s">
        <v>177</v>
      </c>
      <c r="BK117" s="20">
        <v>43608</v>
      </c>
      <c r="BL117" s="15">
        <f t="shared" si="6"/>
        <v>17</v>
      </c>
      <c r="BM117" s="16">
        <v>1</v>
      </c>
      <c r="BN117" s="16">
        <v>1</v>
      </c>
      <c r="BO117" s="55"/>
    </row>
    <row r="118" spans="2:67" s="2" customFormat="1" ht="50.25" customHeight="1" x14ac:dyDescent="0.2">
      <c r="B118" s="131" t="s">
        <v>78</v>
      </c>
      <c r="C118" s="110" t="s">
        <v>85</v>
      </c>
      <c r="D118" s="88" t="s">
        <v>110</v>
      </c>
      <c r="E118" s="87">
        <v>43614</v>
      </c>
      <c r="F118" s="87">
        <v>43643</v>
      </c>
      <c r="G118" s="78"/>
      <c r="H118" s="78"/>
      <c r="I118" s="78"/>
      <c r="J118" s="78"/>
      <c r="K118" s="78"/>
      <c r="L118" s="78"/>
      <c r="M118" s="78"/>
      <c r="N118" s="78"/>
      <c r="O118" s="78"/>
      <c r="P118" s="78"/>
      <c r="Q118" s="78"/>
      <c r="R118" s="78"/>
      <c r="S118" s="78"/>
      <c r="T118" s="78"/>
      <c r="U118" s="78"/>
      <c r="V118" s="78"/>
      <c r="W118" s="78"/>
      <c r="X118" s="78"/>
      <c r="Y118" s="78"/>
      <c r="Z118" s="78"/>
      <c r="AA118" s="78"/>
      <c r="AB118" s="79"/>
      <c r="AC118" s="79"/>
      <c r="AD118" s="79"/>
      <c r="AE118" s="79"/>
      <c r="AF118" s="78"/>
      <c r="AG118" s="78"/>
      <c r="AH118" s="78"/>
      <c r="AI118" s="78"/>
      <c r="AJ118" s="78"/>
      <c r="AK118" s="78"/>
      <c r="AL118" s="78"/>
      <c r="AM118" s="78"/>
      <c r="AN118" s="78"/>
      <c r="AO118" s="78"/>
      <c r="AP118" s="78"/>
      <c r="AQ118" s="78"/>
      <c r="AR118" s="78"/>
      <c r="AS118" s="78"/>
      <c r="AT118" s="78"/>
      <c r="AU118" s="78"/>
      <c r="AV118" s="78"/>
      <c r="AW118" s="78"/>
      <c r="AX118" s="78"/>
      <c r="AY118" s="78"/>
      <c r="AZ118" s="78"/>
      <c r="BA118" s="78"/>
      <c r="BB118" s="78"/>
      <c r="BC118" s="78"/>
      <c r="BD118" s="78"/>
      <c r="BE118" s="80"/>
      <c r="BF118" s="102" t="s">
        <v>30</v>
      </c>
      <c r="BG118" s="118"/>
      <c r="BH118" s="103">
        <v>43661</v>
      </c>
      <c r="BI118" s="71" t="s">
        <v>204</v>
      </c>
      <c r="BK118" s="20">
        <v>43643</v>
      </c>
      <c r="BL118" s="15">
        <f t="shared" si="6"/>
        <v>18</v>
      </c>
      <c r="BM118" s="16">
        <v>1</v>
      </c>
      <c r="BN118" s="16">
        <v>1</v>
      </c>
      <c r="BO118" s="55"/>
    </row>
    <row r="119" spans="2:67" s="2" customFormat="1" ht="50.25" customHeight="1" x14ac:dyDescent="0.2">
      <c r="B119" s="131" t="s">
        <v>78</v>
      </c>
      <c r="C119" s="110" t="s">
        <v>93</v>
      </c>
      <c r="D119" s="90" t="s">
        <v>108</v>
      </c>
      <c r="E119" s="87">
        <v>43605</v>
      </c>
      <c r="F119" s="87">
        <v>43634</v>
      </c>
      <c r="G119" s="78"/>
      <c r="H119" s="78"/>
      <c r="I119" s="78"/>
      <c r="J119" s="78"/>
      <c r="K119" s="78"/>
      <c r="L119" s="78"/>
      <c r="M119" s="78"/>
      <c r="N119" s="78"/>
      <c r="O119" s="78"/>
      <c r="P119" s="78"/>
      <c r="Q119" s="78"/>
      <c r="R119" s="78"/>
      <c r="S119" s="78"/>
      <c r="T119" s="78"/>
      <c r="U119" s="78"/>
      <c r="V119" s="78"/>
      <c r="W119" s="78"/>
      <c r="X119" s="78"/>
      <c r="Y119" s="78"/>
      <c r="Z119" s="79"/>
      <c r="AA119" s="79"/>
      <c r="AB119" s="79"/>
      <c r="AC119" s="79"/>
      <c r="AD119" s="79"/>
      <c r="AE119" s="78"/>
      <c r="AF119" s="78"/>
      <c r="AG119" s="78"/>
      <c r="AH119" s="78"/>
      <c r="AI119" s="78"/>
      <c r="AJ119" s="78"/>
      <c r="AK119" s="78"/>
      <c r="AL119" s="78"/>
      <c r="AM119" s="78"/>
      <c r="AN119" s="78"/>
      <c r="AO119" s="78"/>
      <c r="AP119" s="78"/>
      <c r="AQ119" s="78"/>
      <c r="AR119" s="78"/>
      <c r="AS119" s="78"/>
      <c r="AT119" s="78"/>
      <c r="AU119" s="78"/>
      <c r="AV119" s="78"/>
      <c r="AW119" s="78"/>
      <c r="AX119" s="78"/>
      <c r="AY119" s="78"/>
      <c r="AZ119" s="78"/>
      <c r="BA119" s="78"/>
      <c r="BB119" s="78"/>
      <c r="BC119" s="78"/>
      <c r="BD119" s="78"/>
      <c r="BE119" s="80"/>
      <c r="BF119" s="102" t="s">
        <v>30</v>
      </c>
      <c r="BG119" s="118"/>
      <c r="BH119" s="103">
        <v>43643</v>
      </c>
      <c r="BI119" s="102" t="s">
        <v>181</v>
      </c>
      <c r="BK119" s="20">
        <v>43634</v>
      </c>
      <c r="BL119" s="15">
        <f t="shared" si="6"/>
        <v>9</v>
      </c>
      <c r="BM119" s="16">
        <v>1</v>
      </c>
      <c r="BN119" s="16">
        <v>1</v>
      </c>
      <c r="BO119" s="55"/>
    </row>
    <row r="120" spans="2:67" s="2" customFormat="1" ht="50.25" customHeight="1" x14ac:dyDescent="0.2">
      <c r="B120" s="131" t="s">
        <v>78</v>
      </c>
      <c r="C120" s="110" t="s">
        <v>86</v>
      </c>
      <c r="D120" s="90" t="s">
        <v>112</v>
      </c>
      <c r="E120" s="87">
        <v>43609</v>
      </c>
      <c r="F120" s="87">
        <v>43642</v>
      </c>
      <c r="G120" s="78"/>
      <c r="H120" s="78"/>
      <c r="I120" s="78"/>
      <c r="J120" s="78"/>
      <c r="K120" s="78"/>
      <c r="L120" s="78"/>
      <c r="M120" s="78"/>
      <c r="N120" s="78"/>
      <c r="O120" s="78"/>
      <c r="P120" s="78"/>
      <c r="Q120" s="78"/>
      <c r="R120" s="78"/>
      <c r="S120" s="78"/>
      <c r="T120" s="78"/>
      <c r="U120" s="78"/>
      <c r="V120" s="78"/>
      <c r="W120" s="78"/>
      <c r="X120" s="78"/>
      <c r="Y120" s="78"/>
      <c r="Z120" s="79"/>
      <c r="AA120" s="79"/>
      <c r="AB120" s="79"/>
      <c r="AC120" s="79"/>
      <c r="AD120" s="79"/>
      <c r="AE120" s="78"/>
      <c r="AF120" s="78"/>
      <c r="AG120" s="78"/>
      <c r="AH120" s="78"/>
      <c r="AI120" s="78"/>
      <c r="AJ120" s="78"/>
      <c r="AK120" s="78"/>
      <c r="AL120" s="78"/>
      <c r="AM120" s="78"/>
      <c r="AN120" s="78"/>
      <c r="AO120" s="78"/>
      <c r="AP120" s="78"/>
      <c r="AQ120" s="78"/>
      <c r="AR120" s="78"/>
      <c r="AS120" s="78"/>
      <c r="AT120" s="78"/>
      <c r="AU120" s="78"/>
      <c r="AV120" s="78"/>
      <c r="AW120" s="78"/>
      <c r="AX120" s="78"/>
      <c r="AY120" s="78"/>
      <c r="AZ120" s="78"/>
      <c r="BA120" s="78"/>
      <c r="BB120" s="78"/>
      <c r="BC120" s="78"/>
      <c r="BD120" s="78"/>
      <c r="BE120" s="80"/>
      <c r="BF120" s="102" t="s">
        <v>30</v>
      </c>
      <c r="BG120" s="118"/>
      <c r="BH120" s="103">
        <v>43651</v>
      </c>
      <c r="BI120" s="102" t="s">
        <v>205</v>
      </c>
      <c r="BK120" s="20">
        <v>43642</v>
      </c>
      <c r="BL120" s="15">
        <f t="shared" si="6"/>
        <v>9</v>
      </c>
      <c r="BM120" s="16">
        <v>1</v>
      </c>
      <c r="BN120" s="16">
        <v>1</v>
      </c>
      <c r="BO120" s="55"/>
    </row>
    <row r="121" spans="2:67" s="2" customFormat="1" ht="50.25" customHeight="1" x14ac:dyDescent="0.2">
      <c r="B121" s="131" t="s">
        <v>78</v>
      </c>
      <c r="C121" s="110" t="s">
        <v>87</v>
      </c>
      <c r="D121" s="90" t="s">
        <v>264</v>
      </c>
      <c r="E121" s="87">
        <v>43748</v>
      </c>
      <c r="F121" s="87">
        <v>43777</v>
      </c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78"/>
      <c r="AG121" s="78"/>
      <c r="AH121" s="78"/>
      <c r="AI121" s="78"/>
      <c r="AJ121" s="78"/>
      <c r="AK121" s="78"/>
      <c r="AL121" s="78"/>
      <c r="AM121" s="78"/>
      <c r="AN121" s="78"/>
      <c r="AO121" s="78"/>
      <c r="AP121" s="78"/>
      <c r="AQ121" s="78"/>
      <c r="AR121" s="78"/>
      <c r="AS121" s="78"/>
      <c r="AT121" s="79"/>
      <c r="AU121" s="79"/>
      <c r="AV121" s="79"/>
      <c r="AW121" s="79"/>
      <c r="AX121" s="79"/>
      <c r="AY121" s="78"/>
      <c r="AZ121" s="78"/>
      <c r="BA121" s="78"/>
      <c r="BB121" s="78"/>
      <c r="BC121" s="78"/>
      <c r="BD121" s="78"/>
      <c r="BE121" s="80"/>
      <c r="BF121" s="102"/>
      <c r="BG121" s="91" t="s">
        <v>172</v>
      </c>
      <c r="BH121" s="65"/>
      <c r="BI121" s="65"/>
      <c r="BK121" s="20"/>
      <c r="BL121" s="15"/>
      <c r="BM121" s="16">
        <v>1</v>
      </c>
      <c r="BN121" s="16">
        <v>0</v>
      </c>
      <c r="BO121" s="55"/>
    </row>
    <row r="122" spans="2:67" s="2" customFormat="1" ht="50.25" customHeight="1" x14ac:dyDescent="0.2">
      <c r="B122" s="131" t="s">
        <v>78</v>
      </c>
      <c r="C122" s="110" t="s">
        <v>88</v>
      </c>
      <c r="D122" s="90" t="s">
        <v>248</v>
      </c>
      <c r="E122" s="87">
        <v>43710</v>
      </c>
      <c r="F122" s="87">
        <v>43735</v>
      </c>
      <c r="G122" s="78"/>
      <c r="H122" s="78"/>
      <c r="I122" s="78"/>
      <c r="J122" s="78"/>
      <c r="K122" s="78"/>
      <c r="L122" s="78"/>
      <c r="M122" s="78"/>
      <c r="N122" s="78"/>
      <c r="O122" s="78"/>
      <c r="P122" s="78"/>
      <c r="Q122" s="78"/>
      <c r="R122" s="78"/>
      <c r="S122" s="78"/>
      <c r="T122" s="78"/>
      <c r="U122" s="78"/>
      <c r="V122" s="78"/>
      <c r="W122" s="78"/>
      <c r="X122" s="78"/>
      <c r="Y122" s="78"/>
      <c r="Z122" s="78"/>
      <c r="AA122" s="78"/>
      <c r="AB122" s="78"/>
      <c r="AC122" s="78"/>
      <c r="AD122" s="78"/>
      <c r="AE122" s="78"/>
      <c r="AF122" s="78"/>
      <c r="AG122" s="78"/>
      <c r="AH122" s="78"/>
      <c r="AI122" s="78"/>
      <c r="AJ122" s="78"/>
      <c r="AK122" s="78"/>
      <c r="AL122" s="78"/>
      <c r="AM122" s="78"/>
      <c r="AN122" s="78"/>
      <c r="AO122" s="79"/>
      <c r="AP122" s="79"/>
      <c r="AQ122" s="79"/>
      <c r="AR122" s="79"/>
      <c r="AS122" s="79"/>
      <c r="AT122" s="78"/>
      <c r="AU122" s="78"/>
      <c r="AV122" s="78"/>
      <c r="AW122" s="78"/>
      <c r="AX122" s="78"/>
      <c r="AY122" s="78"/>
      <c r="AZ122" s="78"/>
      <c r="BA122" s="78"/>
      <c r="BB122" s="78"/>
      <c r="BC122" s="78"/>
      <c r="BD122" s="78"/>
      <c r="BE122" s="80"/>
      <c r="BF122" s="120" t="s">
        <v>30</v>
      </c>
      <c r="BG122" s="121"/>
      <c r="BH122" s="122">
        <v>43747</v>
      </c>
      <c r="BI122" s="132" t="s">
        <v>282</v>
      </c>
      <c r="BK122" s="20">
        <v>43735</v>
      </c>
      <c r="BL122" s="15"/>
      <c r="BM122" s="16">
        <v>1</v>
      </c>
      <c r="BN122" s="16">
        <v>0</v>
      </c>
      <c r="BO122" s="55"/>
    </row>
    <row r="123" spans="2:67" s="2" customFormat="1" ht="50.25" customHeight="1" x14ac:dyDescent="0.2">
      <c r="B123" s="131" t="s">
        <v>78</v>
      </c>
      <c r="C123" s="110" t="s">
        <v>89</v>
      </c>
      <c r="D123" s="88" t="s">
        <v>110</v>
      </c>
      <c r="E123" s="87">
        <v>43644</v>
      </c>
      <c r="F123" s="87">
        <v>43672</v>
      </c>
      <c r="G123" s="78"/>
      <c r="H123" s="78"/>
      <c r="I123" s="78"/>
      <c r="J123" s="78"/>
      <c r="K123" s="78"/>
      <c r="L123" s="78"/>
      <c r="M123" s="78"/>
      <c r="N123" s="78"/>
      <c r="O123" s="78"/>
      <c r="P123" s="78"/>
      <c r="Q123" s="78"/>
      <c r="R123" s="78"/>
      <c r="S123" s="78"/>
      <c r="T123" s="78"/>
      <c r="U123" s="78"/>
      <c r="V123" s="78"/>
      <c r="W123" s="78"/>
      <c r="X123" s="78"/>
      <c r="Y123" s="78"/>
      <c r="Z123" s="78"/>
      <c r="AA123" s="78"/>
      <c r="AB123" s="78"/>
      <c r="AC123" s="78"/>
      <c r="AD123" s="78"/>
      <c r="AE123" s="79"/>
      <c r="AF123" s="79"/>
      <c r="AG123" s="79"/>
      <c r="AH123" s="79"/>
      <c r="AI123" s="79"/>
      <c r="AJ123" s="78"/>
      <c r="AK123" s="78"/>
      <c r="AL123" s="78"/>
      <c r="AM123" s="78"/>
      <c r="AN123" s="78"/>
      <c r="AO123" s="78"/>
      <c r="AP123" s="78"/>
      <c r="AQ123" s="78"/>
      <c r="AR123" s="78"/>
      <c r="AS123" s="78"/>
      <c r="AT123" s="78"/>
      <c r="AU123" s="78"/>
      <c r="AV123" s="78"/>
      <c r="AW123" s="78"/>
      <c r="AX123" s="78"/>
      <c r="AY123" s="78"/>
      <c r="AZ123" s="78"/>
      <c r="BA123" s="78"/>
      <c r="BB123" s="78"/>
      <c r="BC123" s="78"/>
      <c r="BD123" s="78"/>
      <c r="BE123" s="80"/>
      <c r="BF123" s="114" t="s">
        <v>30</v>
      </c>
      <c r="BG123" s="118"/>
      <c r="BH123" s="116">
        <v>43678</v>
      </c>
      <c r="BI123" s="114" t="s">
        <v>206</v>
      </c>
      <c r="BK123" s="20">
        <v>43672</v>
      </c>
      <c r="BL123" s="15">
        <f t="shared" si="6"/>
        <v>5</v>
      </c>
      <c r="BM123" s="16">
        <v>1</v>
      </c>
      <c r="BN123" s="16">
        <v>1</v>
      </c>
      <c r="BO123" s="55"/>
    </row>
    <row r="124" spans="2:67" s="2" customFormat="1" ht="50.25" customHeight="1" x14ac:dyDescent="0.2">
      <c r="B124" s="131" t="s">
        <v>78</v>
      </c>
      <c r="C124" s="110" t="s">
        <v>90</v>
      </c>
      <c r="D124" s="90" t="s">
        <v>248</v>
      </c>
      <c r="E124" s="87">
        <v>43739</v>
      </c>
      <c r="F124" s="87">
        <v>43767</v>
      </c>
      <c r="G124" s="78"/>
      <c r="H124" s="78"/>
      <c r="I124" s="78"/>
      <c r="J124" s="78"/>
      <c r="K124" s="78"/>
      <c r="L124" s="78"/>
      <c r="M124" s="78"/>
      <c r="N124" s="78"/>
      <c r="O124" s="78"/>
      <c r="P124" s="78"/>
      <c r="Q124" s="78"/>
      <c r="R124" s="78"/>
      <c r="S124" s="78"/>
      <c r="T124" s="78"/>
      <c r="U124" s="78"/>
      <c r="V124" s="78"/>
      <c r="W124" s="78"/>
      <c r="X124" s="78"/>
      <c r="Y124" s="78"/>
      <c r="Z124" s="78"/>
      <c r="AA124" s="78"/>
      <c r="AB124" s="78"/>
      <c r="AC124" s="78"/>
      <c r="AD124" s="78"/>
      <c r="AE124" s="78"/>
      <c r="AF124" s="78"/>
      <c r="AG124" s="78"/>
      <c r="AH124" s="78"/>
      <c r="AI124" s="78"/>
      <c r="AJ124" s="78"/>
      <c r="AK124" s="78"/>
      <c r="AL124" s="78"/>
      <c r="AM124" s="78"/>
      <c r="AN124" s="78"/>
      <c r="AO124" s="78"/>
      <c r="AP124" s="78"/>
      <c r="AQ124" s="78"/>
      <c r="AR124" s="78"/>
      <c r="AS124" s="79"/>
      <c r="AT124" s="79"/>
      <c r="AU124" s="79"/>
      <c r="AV124" s="79"/>
      <c r="AW124" s="79"/>
      <c r="AX124" s="78"/>
      <c r="AY124" s="78"/>
      <c r="AZ124" s="78"/>
      <c r="BA124" s="78"/>
      <c r="BB124" s="78"/>
      <c r="BC124" s="78"/>
      <c r="BD124" s="78"/>
      <c r="BE124" s="80"/>
      <c r="BF124" s="102"/>
      <c r="BG124" s="65"/>
      <c r="BH124" s="65"/>
      <c r="BI124" s="65"/>
      <c r="BK124" s="20"/>
      <c r="BL124" s="15"/>
      <c r="BM124" s="16">
        <v>1</v>
      </c>
      <c r="BN124" s="16">
        <v>0</v>
      </c>
      <c r="BO124" s="55"/>
    </row>
    <row r="125" spans="2:67" s="2" customFormat="1" ht="50.25" customHeight="1" x14ac:dyDescent="0.2">
      <c r="B125" s="131" t="s">
        <v>78</v>
      </c>
      <c r="C125" s="110" t="s">
        <v>265</v>
      </c>
      <c r="D125" s="90" t="s">
        <v>104</v>
      </c>
      <c r="E125" s="87">
        <v>43683</v>
      </c>
      <c r="F125" s="87">
        <v>43753</v>
      </c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78"/>
      <c r="AG125" s="78"/>
      <c r="AH125" s="78"/>
      <c r="AI125" s="78"/>
      <c r="AJ125" s="79"/>
      <c r="AK125" s="79"/>
      <c r="AL125" s="79"/>
      <c r="AM125" s="79"/>
      <c r="AN125" s="79"/>
      <c r="AO125" s="78"/>
      <c r="AP125" s="78"/>
      <c r="AQ125" s="78"/>
      <c r="AR125" s="78"/>
      <c r="AS125" s="79"/>
      <c r="AT125" s="79"/>
      <c r="AU125" s="79"/>
      <c r="AV125" s="78"/>
      <c r="AW125" s="78"/>
      <c r="AX125" s="78"/>
      <c r="AY125" s="78"/>
      <c r="AZ125" s="78"/>
      <c r="BA125" s="78"/>
      <c r="BB125" s="78"/>
      <c r="BC125" s="78"/>
      <c r="BD125" s="78"/>
      <c r="BE125" s="80"/>
      <c r="BF125" s="102" t="s">
        <v>30</v>
      </c>
      <c r="BG125" s="65"/>
      <c r="BH125" s="103">
        <v>43753</v>
      </c>
      <c r="BI125" s="102" t="s">
        <v>287</v>
      </c>
      <c r="BK125" s="20"/>
      <c r="BL125" s="15"/>
      <c r="BM125" s="16">
        <v>1</v>
      </c>
      <c r="BN125" s="16">
        <v>0</v>
      </c>
      <c r="BO125" s="55"/>
    </row>
    <row r="126" spans="2:67" s="2" customFormat="1" ht="50.25" customHeight="1" x14ac:dyDescent="0.2">
      <c r="B126" s="131" t="s">
        <v>78</v>
      </c>
      <c r="C126" s="110" t="s">
        <v>91</v>
      </c>
      <c r="D126" s="90" t="s">
        <v>264</v>
      </c>
      <c r="E126" s="87">
        <v>43787</v>
      </c>
      <c r="F126" s="87">
        <v>43812</v>
      </c>
      <c r="G126" s="78"/>
      <c r="H126" s="78"/>
      <c r="I126" s="78"/>
      <c r="J126" s="78"/>
      <c r="K126" s="78"/>
      <c r="L126" s="78"/>
      <c r="M126" s="78"/>
      <c r="N126" s="78"/>
      <c r="O126" s="78"/>
      <c r="P126" s="78"/>
      <c r="Q126" s="78"/>
      <c r="R126" s="78"/>
      <c r="S126" s="78"/>
      <c r="T126" s="78"/>
      <c r="U126" s="78"/>
      <c r="V126" s="78"/>
      <c r="W126" s="78"/>
      <c r="X126" s="78"/>
      <c r="Y126" s="78"/>
      <c r="Z126" s="78"/>
      <c r="AA126" s="78"/>
      <c r="AB126" s="78"/>
      <c r="AC126" s="78"/>
      <c r="AD126" s="78"/>
      <c r="AE126" s="78"/>
      <c r="AF126" s="78"/>
      <c r="AG126" s="78"/>
      <c r="AH126" s="78"/>
      <c r="AI126" s="78"/>
      <c r="AJ126" s="78"/>
      <c r="AK126" s="78"/>
      <c r="AL126" s="78"/>
      <c r="AM126" s="78"/>
      <c r="AN126" s="78"/>
      <c r="AO126" s="78"/>
      <c r="AP126" s="78"/>
      <c r="AQ126" s="78"/>
      <c r="AR126" s="78"/>
      <c r="AS126" s="78"/>
      <c r="AT126" s="78"/>
      <c r="AU126" s="78"/>
      <c r="AV126" s="78"/>
      <c r="AW126" s="78"/>
      <c r="AX126" s="78"/>
      <c r="AY126" s="78"/>
      <c r="AZ126" s="79"/>
      <c r="BA126" s="79"/>
      <c r="BB126" s="79"/>
      <c r="BC126" s="79"/>
      <c r="BD126" s="79"/>
      <c r="BE126" s="80"/>
      <c r="BF126" s="102"/>
      <c r="BG126" s="65"/>
      <c r="BH126" s="65"/>
      <c r="BI126" s="65"/>
      <c r="BK126" s="20"/>
      <c r="BL126" s="15"/>
      <c r="BM126" s="16">
        <v>1</v>
      </c>
      <c r="BN126" s="16">
        <v>0</v>
      </c>
      <c r="BO126" s="55"/>
    </row>
    <row r="127" spans="2:67" s="2" customFormat="1" ht="50.25" customHeight="1" x14ac:dyDescent="0.2">
      <c r="B127" s="131" t="s">
        <v>78</v>
      </c>
      <c r="C127" s="110" t="s">
        <v>92</v>
      </c>
      <c r="D127" s="88" t="s">
        <v>110</v>
      </c>
      <c r="E127" s="87">
        <v>43675</v>
      </c>
      <c r="F127" s="87">
        <v>43721</v>
      </c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78"/>
      <c r="AG127" s="78"/>
      <c r="AH127" s="78"/>
      <c r="AI127" s="78"/>
      <c r="AJ127" s="79"/>
      <c r="AK127" s="79"/>
      <c r="AL127" s="79"/>
      <c r="AM127" s="79"/>
      <c r="AN127" s="79"/>
      <c r="AO127" s="79"/>
      <c r="AP127" s="79"/>
      <c r="AQ127" s="78"/>
      <c r="AR127" s="78"/>
      <c r="AS127" s="78"/>
      <c r="AT127" s="78"/>
      <c r="AU127" s="78"/>
      <c r="AV127" s="78"/>
      <c r="AW127" s="78"/>
      <c r="AX127" s="78"/>
      <c r="AY127" s="78"/>
      <c r="AZ127" s="78"/>
      <c r="BA127" s="78"/>
      <c r="BB127" s="78"/>
      <c r="BC127" s="78"/>
      <c r="BD127" s="78"/>
      <c r="BE127" s="80"/>
      <c r="BF127" s="102" t="s">
        <v>28</v>
      </c>
      <c r="BG127" s="65"/>
      <c r="BH127" s="65" t="s">
        <v>283</v>
      </c>
      <c r="BI127" s="123"/>
      <c r="BK127" s="20">
        <v>43721</v>
      </c>
      <c r="BL127" s="15"/>
      <c r="BM127" s="16">
        <v>1</v>
      </c>
      <c r="BN127" s="16">
        <v>0</v>
      </c>
      <c r="BO127" s="55"/>
    </row>
    <row r="128" spans="2:67" s="2" customFormat="1" ht="50.25" customHeight="1" x14ac:dyDescent="0.2">
      <c r="B128" s="131" t="s">
        <v>266</v>
      </c>
      <c r="C128" s="110" t="s">
        <v>267</v>
      </c>
      <c r="D128" s="90" t="s">
        <v>108</v>
      </c>
      <c r="E128" s="87">
        <v>43746</v>
      </c>
      <c r="F128" s="87">
        <v>43777</v>
      </c>
      <c r="G128" s="78"/>
      <c r="H128" s="78"/>
      <c r="I128" s="78"/>
      <c r="J128" s="78"/>
      <c r="K128" s="78"/>
      <c r="L128" s="78"/>
      <c r="M128" s="78"/>
      <c r="N128" s="78"/>
      <c r="O128" s="78"/>
      <c r="P128" s="78"/>
      <c r="Q128" s="78"/>
      <c r="R128" s="78"/>
      <c r="S128" s="78"/>
      <c r="T128" s="78"/>
      <c r="U128" s="78"/>
      <c r="V128" s="78"/>
      <c r="W128" s="78"/>
      <c r="X128" s="78"/>
      <c r="Y128" s="78"/>
      <c r="Z128" s="78"/>
      <c r="AA128" s="78"/>
      <c r="AB128" s="78"/>
      <c r="AC128" s="78"/>
      <c r="AD128" s="78"/>
      <c r="AE128" s="78"/>
      <c r="AF128" s="78"/>
      <c r="AG128" s="78"/>
      <c r="AH128" s="78"/>
      <c r="AI128" s="78"/>
      <c r="AJ128" s="78"/>
      <c r="AK128" s="78"/>
      <c r="AL128" s="78"/>
      <c r="AM128" s="78"/>
      <c r="AN128" s="78"/>
      <c r="AO128" s="78"/>
      <c r="AP128" s="78"/>
      <c r="AQ128" s="78"/>
      <c r="AR128" s="78"/>
      <c r="AS128" s="79"/>
      <c r="AT128" s="79"/>
      <c r="AU128" s="79"/>
      <c r="AV128" s="79"/>
      <c r="AW128" s="79"/>
      <c r="AX128" s="79"/>
      <c r="AY128" s="78"/>
      <c r="AZ128" s="78"/>
      <c r="BA128" s="78"/>
      <c r="BB128" s="78"/>
      <c r="BC128" s="78"/>
      <c r="BD128" s="78"/>
      <c r="BE128" s="80"/>
      <c r="BF128" s="102"/>
      <c r="BG128" s="65"/>
      <c r="BH128" s="107"/>
      <c r="BI128" s="107"/>
      <c r="BK128" s="20"/>
      <c r="BL128" s="53"/>
      <c r="BM128" s="16">
        <v>1</v>
      </c>
      <c r="BN128" s="16">
        <v>0</v>
      </c>
      <c r="BO128" s="55"/>
    </row>
    <row r="129" spans="2:67" s="2" customFormat="1" ht="50.25" customHeight="1" x14ac:dyDescent="0.2">
      <c r="B129" s="131" t="s">
        <v>266</v>
      </c>
      <c r="C129" s="75" t="s">
        <v>268</v>
      </c>
      <c r="D129" s="88" t="s">
        <v>110</v>
      </c>
      <c r="E129" s="130">
        <v>43747</v>
      </c>
      <c r="F129" s="130">
        <v>43760</v>
      </c>
      <c r="G129" s="78"/>
      <c r="H129" s="78"/>
      <c r="I129" s="78"/>
      <c r="J129" s="78"/>
      <c r="K129" s="78"/>
      <c r="L129" s="78"/>
      <c r="M129" s="78"/>
      <c r="N129" s="78"/>
      <c r="O129" s="78"/>
      <c r="P129" s="78"/>
      <c r="Q129" s="78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78"/>
      <c r="AG129" s="78"/>
      <c r="AH129" s="78"/>
      <c r="AI129" s="78"/>
      <c r="AJ129" s="78"/>
      <c r="AK129" s="78"/>
      <c r="AL129" s="78"/>
      <c r="AM129" s="78"/>
      <c r="AN129" s="78"/>
      <c r="AO129" s="78"/>
      <c r="AP129" s="78"/>
      <c r="AQ129" s="78"/>
      <c r="AR129" s="78"/>
      <c r="AS129" s="78"/>
      <c r="AT129" s="79"/>
      <c r="AU129" s="79"/>
      <c r="AV129" s="79"/>
      <c r="AW129" s="78"/>
      <c r="AX129" s="78"/>
      <c r="AY129" s="78"/>
      <c r="AZ129" s="78"/>
      <c r="BA129" s="78"/>
      <c r="BB129" s="78"/>
      <c r="BC129" s="78"/>
      <c r="BD129" s="78"/>
      <c r="BE129" s="80"/>
      <c r="BF129" s="102"/>
      <c r="BG129" s="65"/>
      <c r="BH129" s="107"/>
      <c r="BI129" s="107"/>
      <c r="BK129" s="20"/>
      <c r="BL129" s="53"/>
      <c r="BM129" s="16">
        <v>1</v>
      </c>
      <c r="BN129" s="16"/>
      <c r="BO129" s="55"/>
    </row>
    <row r="130" spans="2:67" s="2" customFormat="1" ht="50.25" customHeight="1" x14ac:dyDescent="0.2">
      <c r="B130" s="131" t="s">
        <v>266</v>
      </c>
      <c r="C130" s="75" t="s">
        <v>269</v>
      </c>
      <c r="D130" s="88" t="s">
        <v>110</v>
      </c>
      <c r="E130" s="130">
        <v>43767</v>
      </c>
      <c r="F130" s="130">
        <v>43775</v>
      </c>
      <c r="G130" s="78"/>
      <c r="H130" s="78"/>
      <c r="I130" s="78"/>
      <c r="J130" s="78"/>
      <c r="K130" s="78"/>
      <c r="L130" s="78"/>
      <c r="M130" s="78"/>
      <c r="N130" s="78"/>
      <c r="O130" s="78"/>
      <c r="P130" s="78"/>
      <c r="Q130" s="78"/>
      <c r="R130" s="78"/>
      <c r="S130" s="78"/>
      <c r="T130" s="78"/>
      <c r="U130" s="78"/>
      <c r="V130" s="78"/>
      <c r="W130" s="78"/>
      <c r="X130" s="78"/>
      <c r="Y130" s="78"/>
      <c r="Z130" s="78"/>
      <c r="AA130" s="78"/>
      <c r="AB130" s="78"/>
      <c r="AC130" s="78"/>
      <c r="AD130" s="78"/>
      <c r="AE130" s="78"/>
      <c r="AF130" s="78"/>
      <c r="AG130" s="78"/>
      <c r="AH130" s="78"/>
      <c r="AI130" s="78"/>
      <c r="AJ130" s="78"/>
      <c r="AK130" s="78"/>
      <c r="AL130" s="78"/>
      <c r="AM130" s="78"/>
      <c r="AN130" s="78"/>
      <c r="AO130" s="78"/>
      <c r="AP130" s="78"/>
      <c r="AQ130" s="78"/>
      <c r="AR130" s="78"/>
      <c r="AS130" s="78"/>
      <c r="AT130" s="78"/>
      <c r="AU130" s="78"/>
      <c r="AV130" s="78"/>
      <c r="AW130" s="79"/>
      <c r="AX130" s="79"/>
      <c r="AY130" s="78"/>
      <c r="AZ130" s="78"/>
      <c r="BA130" s="78"/>
      <c r="BB130" s="78"/>
      <c r="BC130" s="78"/>
      <c r="BD130" s="78"/>
      <c r="BE130" s="80"/>
      <c r="BF130" s="102"/>
      <c r="BG130" s="65"/>
      <c r="BH130" s="107"/>
      <c r="BI130" s="107"/>
      <c r="BK130" s="20"/>
      <c r="BL130" s="53"/>
      <c r="BM130" s="16">
        <v>1</v>
      </c>
      <c r="BN130" s="16"/>
      <c r="BO130" s="55"/>
    </row>
    <row r="131" spans="2:67" s="2" customFormat="1" ht="50.25" customHeight="1" x14ac:dyDescent="0.2">
      <c r="B131" s="131" t="s">
        <v>266</v>
      </c>
      <c r="C131" s="110" t="s">
        <v>270</v>
      </c>
      <c r="D131" s="90" t="s">
        <v>104</v>
      </c>
      <c r="E131" s="130">
        <v>43767</v>
      </c>
      <c r="F131" s="130">
        <v>43787</v>
      </c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78"/>
      <c r="AG131" s="78"/>
      <c r="AH131" s="78"/>
      <c r="AI131" s="78"/>
      <c r="AJ131" s="78"/>
      <c r="AK131" s="78"/>
      <c r="AL131" s="78"/>
      <c r="AM131" s="78"/>
      <c r="AN131" s="78"/>
      <c r="AO131" s="78"/>
      <c r="AP131" s="78"/>
      <c r="AQ131" s="78"/>
      <c r="AR131" s="78"/>
      <c r="AS131" s="78"/>
      <c r="AT131" s="78"/>
      <c r="AU131" s="78"/>
      <c r="AV131" s="78"/>
      <c r="AW131" s="79"/>
      <c r="AX131" s="79"/>
      <c r="AY131" s="79"/>
      <c r="AZ131" s="78"/>
      <c r="BA131" s="78"/>
      <c r="BB131" s="78"/>
      <c r="BC131" s="78"/>
      <c r="BD131" s="78"/>
      <c r="BE131" s="80"/>
      <c r="BF131" s="102"/>
      <c r="BG131" s="65"/>
      <c r="BH131" s="107"/>
      <c r="BI131" s="107"/>
      <c r="BK131" s="20"/>
      <c r="BL131" s="53"/>
      <c r="BM131" s="16">
        <v>1</v>
      </c>
      <c r="BN131" s="16"/>
      <c r="BO131" s="55"/>
    </row>
    <row r="132" spans="2:67" s="2" customFormat="1" ht="50.25" customHeight="1" x14ac:dyDescent="0.2">
      <c r="B132" s="131" t="s">
        <v>266</v>
      </c>
      <c r="C132" s="75" t="s">
        <v>271</v>
      </c>
      <c r="D132" s="88" t="s">
        <v>110</v>
      </c>
      <c r="E132" s="130">
        <v>43788</v>
      </c>
      <c r="F132" s="130">
        <v>43797</v>
      </c>
      <c r="G132" s="78"/>
      <c r="H132" s="78"/>
      <c r="I132" s="78"/>
      <c r="J132" s="78"/>
      <c r="K132" s="78"/>
      <c r="L132" s="78"/>
      <c r="M132" s="78"/>
      <c r="N132" s="78"/>
      <c r="O132" s="78"/>
      <c r="P132" s="78"/>
      <c r="Q132" s="78"/>
      <c r="R132" s="78"/>
      <c r="S132" s="78"/>
      <c r="T132" s="78"/>
      <c r="U132" s="78"/>
      <c r="V132" s="78"/>
      <c r="W132" s="78"/>
      <c r="X132" s="78"/>
      <c r="Y132" s="78"/>
      <c r="Z132" s="78"/>
      <c r="AA132" s="78"/>
      <c r="AB132" s="78"/>
      <c r="AC132" s="78"/>
      <c r="AD132" s="78"/>
      <c r="AE132" s="78"/>
      <c r="AF132" s="78"/>
      <c r="AG132" s="78"/>
      <c r="AH132" s="78"/>
      <c r="AI132" s="78"/>
      <c r="AJ132" s="78"/>
      <c r="AK132" s="78"/>
      <c r="AL132" s="78"/>
      <c r="AM132" s="78"/>
      <c r="AN132" s="78"/>
      <c r="AO132" s="78"/>
      <c r="AP132" s="78"/>
      <c r="AQ132" s="78"/>
      <c r="AR132" s="78"/>
      <c r="AS132" s="78"/>
      <c r="AT132" s="78"/>
      <c r="AU132" s="78"/>
      <c r="AV132" s="78"/>
      <c r="AW132" s="78"/>
      <c r="AX132" s="78"/>
      <c r="AY132" s="78"/>
      <c r="AZ132" s="79"/>
      <c r="BA132" s="79"/>
      <c r="BB132" s="78"/>
      <c r="BC132" s="78"/>
      <c r="BD132" s="78"/>
      <c r="BE132" s="80"/>
      <c r="BF132" s="102"/>
      <c r="BG132" s="65"/>
      <c r="BH132" s="107"/>
      <c r="BI132" s="107"/>
      <c r="BK132" s="20"/>
      <c r="BL132" s="53"/>
      <c r="BM132" s="16">
        <v>1</v>
      </c>
      <c r="BN132" s="16"/>
      <c r="BO132" s="55"/>
    </row>
    <row r="133" spans="2:67" s="2" customFormat="1" ht="50.25" customHeight="1" x14ac:dyDescent="0.2">
      <c r="B133" s="131" t="s">
        <v>266</v>
      </c>
      <c r="C133" s="75" t="s">
        <v>272</v>
      </c>
      <c r="D133" s="90" t="s">
        <v>248</v>
      </c>
      <c r="E133" s="87">
        <v>43805</v>
      </c>
      <c r="F133" s="87">
        <v>43823</v>
      </c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78"/>
      <c r="AG133" s="78"/>
      <c r="AH133" s="78"/>
      <c r="AI133" s="78"/>
      <c r="AJ133" s="78"/>
      <c r="AK133" s="78"/>
      <c r="AL133" s="78"/>
      <c r="AM133" s="78"/>
      <c r="AN133" s="78"/>
      <c r="AO133" s="78"/>
      <c r="AP133" s="78"/>
      <c r="AQ133" s="78"/>
      <c r="AR133" s="78"/>
      <c r="AS133" s="78"/>
      <c r="AT133" s="78"/>
      <c r="AU133" s="78"/>
      <c r="AV133" s="78"/>
      <c r="AW133" s="78"/>
      <c r="AX133" s="78"/>
      <c r="AY133" s="78"/>
      <c r="AZ133" s="78"/>
      <c r="BA133" s="78"/>
      <c r="BB133" s="79"/>
      <c r="BC133" s="79"/>
      <c r="BD133" s="79"/>
      <c r="BE133" s="79"/>
      <c r="BF133" s="102"/>
      <c r="BG133" s="65"/>
      <c r="BH133" s="107"/>
      <c r="BI133" s="107"/>
      <c r="BK133" s="20"/>
      <c r="BL133" s="53"/>
      <c r="BM133" s="16">
        <v>1</v>
      </c>
      <c r="BN133" s="16"/>
      <c r="BO133" s="55"/>
    </row>
    <row r="134" spans="2:67" s="2" customFormat="1" ht="50.25" customHeight="1" x14ac:dyDescent="0.2">
      <c r="B134" s="131" t="s">
        <v>266</v>
      </c>
      <c r="C134" s="75" t="s">
        <v>273</v>
      </c>
      <c r="D134" s="88" t="s">
        <v>110</v>
      </c>
      <c r="E134" s="130">
        <v>43815</v>
      </c>
      <c r="F134" s="130">
        <v>43819</v>
      </c>
      <c r="G134" s="78"/>
      <c r="H134" s="78"/>
      <c r="I134" s="78"/>
      <c r="J134" s="78"/>
      <c r="K134" s="78"/>
      <c r="L134" s="78"/>
      <c r="M134" s="78"/>
      <c r="N134" s="78"/>
      <c r="O134" s="78"/>
      <c r="P134" s="78"/>
      <c r="Q134" s="78"/>
      <c r="R134" s="78"/>
      <c r="S134" s="78"/>
      <c r="T134" s="78"/>
      <c r="U134" s="78"/>
      <c r="V134" s="78"/>
      <c r="W134" s="78"/>
      <c r="X134" s="78"/>
      <c r="Y134" s="78"/>
      <c r="Z134" s="78"/>
      <c r="AA134" s="78"/>
      <c r="AB134" s="78"/>
      <c r="AC134" s="78"/>
      <c r="AD134" s="78"/>
      <c r="AE134" s="78"/>
      <c r="AF134" s="78"/>
      <c r="AG134" s="78"/>
      <c r="AH134" s="78"/>
      <c r="AI134" s="78"/>
      <c r="AJ134" s="78"/>
      <c r="AK134" s="78"/>
      <c r="AL134" s="78"/>
      <c r="AM134" s="78"/>
      <c r="AN134" s="78"/>
      <c r="AO134" s="78"/>
      <c r="AP134" s="78"/>
      <c r="AQ134" s="78"/>
      <c r="AR134" s="78"/>
      <c r="AS134" s="78"/>
      <c r="AT134" s="78"/>
      <c r="AU134" s="78"/>
      <c r="AV134" s="78"/>
      <c r="AW134" s="78"/>
      <c r="AX134" s="78"/>
      <c r="AY134" s="78"/>
      <c r="AZ134" s="78"/>
      <c r="BA134" s="78"/>
      <c r="BB134" s="78"/>
      <c r="BC134" s="78"/>
      <c r="BD134" s="79"/>
      <c r="BE134" s="79"/>
      <c r="BF134" s="102"/>
      <c r="BG134" s="65"/>
      <c r="BH134" s="107"/>
      <c r="BI134" s="107"/>
      <c r="BK134" s="20"/>
      <c r="BL134" s="53"/>
      <c r="BM134" s="16">
        <v>1</v>
      </c>
      <c r="BN134" s="16"/>
      <c r="BO134" s="55"/>
    </row>
    <row r="135" spans="2:67" s="2" customFormat="1" ht="50.1" customHeight="1" x14ac:dyDescent="0.2">
      <c r="B135" s="131" t="s">
        <v>94</v>
      </c>
      <c r="C135" s="110" t="s">
        <v>95</v>
      </c>
      <c r="D135" s="76" t="s">
        <v>111</v>
      </c>
      <c r="E135" s="87" t="s">
        <v>100</v>
      </c>
      <c r="F135" s="87" t="s">
        <v>100</v>
      </c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78"/>
      <c r="AG135" s="78"/>
      <c r="AH135" s="124"/>
      <c r="AI135" s="124"/>
      <c r="AJ135" s="124"/>
      <c r="AK135" s="124"/>
      <c r="AL135" s="124"/>
      <c r="AM135" s="78"/>
      <c r="AN135" s="78"/>
      <c r="AO135" s="78"/>
      <c r="AP135" s="78"/>
      <c r="AQ135" s="78"/>
      <c r="AR135" s="78"/>
      <c r="AS135" s="78"/>
      <c r="AT135" s="78"/>
      <c r="AU135" s="78"/>
      <c r="AV135" s="78"/>
      <c r="AW135" s="78"/>
      <c r="AX135" s="78"/>
      <c r="AY135" s="78"/>
      <c r="AZ135" s="78"/>
      <c r="BA135" s="78"/>
      <c r="BB135" s="78"/>
      <c r="BC135" s="78"/>
      <c r="BD135" s="78"/>
      <c r="BE135" s="80"/>
      <c r="BF135" s="102"/>
      <c r="BG135" s="65"/>
      <c r="BH135" s="72"/>
      <c r="BI135" s="102"/>
      <c r="BK135" s="52"/>
      <c r="BL135" s="53"/>
      <c r="BM135" s="16"/>
      <c r="BN135" s="18"/>
      <c r="BO135" s="55"/>
    </row>
    <row r="136" spans="2:67" ht="50.1" customHeight="1" x14ac:dyDescent="0.25">
      <c r="B136" s="205" t="s">
        <v>94</v>
      </c>
      <c r="C136" s="152" t="s">
        <v>96</v>
      </c>
      <c r="D136" s="150" t="s">
        <v>109</v>
      </c>
      <c r="E136" s="197" t="s">
        <v>274</v>
      </c>
      <c r="F136" s="197" t="s">
        <v>274</v>
      </c>
      <c r="G136" s="78"/>
      <c r="H136" s="78"/>
      <c r="I136" s="78"/>
      <c r="J136" s="78"/>
      <c r="K136" s="78"/>
      <c r="L136" s="78"/>
      <c r="M136" s="78"/>
      <c r="N136" s="78"/>
      <c r="O136" s="78"/>
      <c r="P136" s="78"/>
      <c r="Q136" s="79"/>
      <c r="R136" s="78"/>
      <c r="S136" s="78"/>
      <c r="T136" s="78"/>
      <c r="U136" s="78"/>
      <c r="V136" s="78"/>
      <c r="W136" s="78"/>
      <c r="X136" s="78"/>
      <c r="Y136" s="78"/>
      <c r="Z136" s="78"/>
      <c r="AA136" s="78"/>
      <c r="AB136" s="78"/>
      <c r="AC136" s="78"/>
      <c r="AD136" s="78"/>
      <c r="AE136" s="78"/>
      <c r="AF136" s="78"/>
      <c r="AG136" s="124"/>
      <c r="AH136" s="124"/>
      <c r="AI136" s="124"/>
      <c r="AJ136" s="124"/>
      <c r="AK136" s="124"/>
      <c r="AL136" s="124"/>
      <c r="AM136" s="78"/>
      <c r="AN136" s="78"/>
      <c r="AO136" s="78"/>
      <c r="AP136" s="78"/>
      <c r="AQ136" s="78"/>
      <c r="AR136" s="78"/>
      <c r="AS136" s="79"/>
      <c r="AT136" s="79"/>
      <c r="AU136" s="78"/>
      <c r="AV136" s="78"/>
      <c r="AW136" s="78"/>
      <c r="AX136" s="78"/>
      <c r="AY136" s="78"/>
      <c r="AZ136" s="78"/>
      <c r="BA136" s="78"/>
      <c r="BB136" s="78"/>
      <c r="BC136" s="78"/>
      <c r="BD136" s="78"/>
      <c r="BE136" s="80"/>
      <c r="BF136" s="102" t="s">
        <v>30</v>
      </c>
      <c r="BG136" s="72">
        <v>43546</v>
      </c>
      <c r="BH136" s="72">
        <v>43546</v>
      </c>
      <c r="BI136" s="102" t="s">
        <v>145</v>
      </c>
      <c r="BM136" s="16"/>
      <c r="BN136" s="213"/>
    </row>
    <row r="137" spans="2:67" ht="50.1" customHeight="1" x14ac:dyDescent="0.25">
      <c r="B137" s="206"/>
      <c r="C137" s="207"/>
      <c r="D137" s="151"/>
      <c r="E137" s="191"/>
      <c r="F137" s="191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9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78"/>
      <c r="AG137" s="124"/>
      <c r="AH137" s="124"/>
      <c r="AI137" s="124"/>
      <c r="AJ137" s="124"/>
      <c r="AK137" s="124"/>
      <c r="AL137" s="124"/>
      <c r="AM137" s="78"/>
      <c r="AN137" s="78"/>
      <c r="AO137" s="78"/>
      <c r="AP137" s="78"/>
      <c r="AQ137" s="78"/>
      <c r="AR137" s="78"/>
      <c r="AS137" s="79"/>
      <c r="AT137" s="79"/>
      <c r="AU137" s="78"/>
      <c r="AV137" s="78"/>
      <c r="AW137" s="78"/>
      <c r="AX137" s="78"/>
      <c r="AY137" s="78"/>
      <c r="AZ137" s="78"/>
      <c r="BA137" s="78"/>
      <c r="BB137" s="78"/>
      <c r="BC137" s="78"/>
      <c r="BD137" s="78"/>
      <c r="BE137" s="80"/>
      <c r="BF137" s="102" t="s">
        <v>30</v>
      </c>
      <c r="BG137" s="72">
        <v>43546</v>
      </c>
      <c r="BH137" s="72">
        <v>43745</v>
      </c>
      <c r="BI137" s="102" t="s">
        <v>145</v>
      </c>
      <c r="BM137" s="16"/>
      <c r="BN137" s="213"/>
    </row>
    <row r="138" spans="2:67" ht="26.25" customHeight="1" x14ac:dyDescent="0.25">
      <c r="B138" s="205" t="s">
        <v>94</v>
      </c>
      <c r="C138" s="152" t="s">
        <v>97</v>
      </c>
      <c r="D138" s="150" t="s">
        <v>111</v>
      </c>
      <c r="E138" s="197" t="s">
        <v>101</v>
      </c>
      <c r="F138" s="197" t="s">
        <v>101</v>
      </c>
      <c r="G138" s="78"/>
      <c r="H138" s="78"/>
      <c r="I138" s="78"/>
      <c r="J138" s="78"/>
      <c r="K138" s="78"/>
      <c r="L138" s="78"/>
      <c r="M138" s="78"/>
      <c r="N138" s="79"/>
      <c r="O138" s="78"/>
      <c r="P138" s="78"/>
      <c r="Q138" s="78"/>
      <c r="R138" s="79"/>
      <c r="S138" s="78"/>
      <c r="T138" s="78"/>
      <c r="U138" s="78"/>
      <c r="V138" s="79"/>
      <c r="W138" s="78"/>
      <c r="X138" s="78"/>
      <c r="Y138" s="78"/>
      <c r="Z138" s="78"/>
      <c r="AA138" s="79"/>
      <c r="AB138" s="78"/>
      <c r="AC138" s="78"/>
      <c r="AD138" s="78"/>
      <c r="AE138" s="79"/>
      <c r="AF138" s="78"/>
      <c r="AG138" s="124"/>
      <c r="AH138" s="124"/>
      <c r="AI138" s="79"/>
      <c r="AJ138" s="124"/>
      <c r="AK138" s="124"/>
      <c r="AL138" s="124"/>
      <c r="AM138" s="78"/>
      <c r="AN138" s="79"/>
      <c r="AO138" s="78"/>
      <c r="AP138" s="78"/>
      <c r="AQ138" s="78"/>
      <c r="AR138" s="79"/>
      <c r="AS138" s="78"/>
      <c r="AT138" s="78"/>
      <c r="AU138" s="78"/>
      <c r="AV138" s="78"/>
      <c r="AW138" s="79"/>
      <c r="AX138" s="78"/>
      <c r="AY138" s="78"/>
      <c r="AZ138" s="78"/>
      <c r="BA138" s="79"/>
      <c r="BB138" s="78"/>
      <c r="BC138" s="78"/>
      <c r="BD138" s="78"/>
      <c r="BE138" s="125"/>
      <c r="BF138" s="102" t="s">
        <v>30</v>
      </c>
      <c r="BG138" s="65"/>
      <c r="BH138" s="126">
        <v>43525</v>
      </c>
      <c r="BI138" s="103" t="s">
        <v>182</v>
      </c>
      <c r="BM138" s="213"/>
      <c r="BN138" s="213"/>
    </row>
    <row r="139" spans="2:67" ht="26.25" customHeight="1" x14ac:dyDescent="0.25">
      <c r="B139" s="208"/>
      <c r="C139" s="209"/>
      <c r="D139" s="153"/>
      <c r="E139" s="190"/>
      <c r="F139" s="190"/>
      <c r="G139" s="78"/>
      <c r="H139" s="78"/>
      <c r="I139" s="78"/>
      <c r="J139" s="78"/>
      <c r="K139" s="78"/>
      <c r="L139" s="78"/>
      <c r="M139" s="78"/>
      <c r="N139" s="79"/>
      <c r="O139" s="78"/>
      <c r="P139" s="78"/>
      <c r="Q139" s="78"/>
      <c r="R139" s="79"/>
      <c r="S139" s="78"/>
      <c r="T139" s="78"/>
      <c r="U139" s="78"/>
      <c r="V139" s="79"/>
      <c r="W139" s="78"/>
      <c r="X139" s="78"/>
      <c r="Y139" s="78"/>
      <c r="Z139" s="78"/>
      <c r="AA139" s="79"/>
      <c r="AB139" s="78"/>
      <c r="AC139" s="78"/>
      <c r="AD139" s="78"/>
      <c r="AE139" s="79"/>
      <c r="AF139" s="78"/>
      <c r="AG139" s="124"/>
      <c r="AH139" s="124"/>
      <c r="AI139" s="79"/>
      <c r="AJ139" s="124"/>
      <c r="AK139" s="124"/>
      <c r="AL139" s="124"/>
      <c r="AM139" s="78"/>
      <c r="AN139" s="79"/>
      <c r="AO139" s="78"/>
      <c r="AP139" s="78"/>
      <c r="AQ139" s="78"/>
      <c r="AR139" s="79"/>
      <c r="AS139" s="78"/>
      <c r="AT139" s="78"/>
      <c r="AU139" s="78"/>
      <c r="AV139" s="78"/>
      <c r="AW139" s="79"/>
      <c r="AX139" s="78"/>
      <c r="AY139" s="78"/>
      <c r="AZ139" s="78"/>
      <c r="BA139" s="79"/>
      <c r="BB139" s="78"/>
      <c r="BC139" s="78"/>
      <c r="BD139" s="78"/>
      <c r="BE139" s="125"/>
      <c r="BF139" s="102" t="s">
        <v>30</v>
      </c>
      <c r="BG139" s="65"/>
      <c r="BH139" s="126">
        <v>43550</v>
      </c>
      <c r="BI139" s="103" t="s">
        <v>182</v>
      </c>
      <c r="BM139" s="213"/>
      <c r="BN139" s="213"/>
    </row>
    <row r="140" spans="2:67" ht="26.25" customHeight="1" x14ac:dyDescent="0.25">
      <c r="B140" s="208"/>
      <c r="C140" s="209"/>
      <c r="D140" s="153"/>
      <c r="E140" s="190"/>
      <c r="F140" s="190"/>
      <c r="G140" s="78"/>
      <c r="H140" s="78"/>
      <c r="I140" s="78"/>
      <c r="J140" s="78"/>
      <c r="K140" s="78"/>
      <c r="L140" s="78"/>
      <c r="M140" s="78"/>
      <c r="N140" s="79"/>
      <c r="O140" s="78"/>
      <c r="P140" s="78"/>
      <c r="Q140" s="78"/>
      <c r="R140" s="79"/>
      <c r="S140" s="78"/>
      <c r="T140" s="78"/>
      <c r="U140" s="78"/>
      <c r="V140" s="79"/>
      <c r="W140" s="78"/>
      <c r="X140" s="78"/>
      <c r="Y140" s="78"/>
      <c r="Z140" s="78"/>
      <c r="AA140" s="79"/>
      <c r="AB140" s="78"/>
      <c r="AC140" s="78"/>
      <c r="AD140" s="78"/>
      <c r="AE140" s="79"/>
      <c r="AF140" s="78"/>
      <c r="AG140" s="124"/>
      <c r="AH140" s="124"/>
      <c r="AI140" s="79"/>
      <c r="AJ140" s="124"/>
      <c r="AK140" s="124"/>
      <c r="AL140" s="124"/>
      <c r="AM140" s="78"/>
      <c r="AN140" s="79"/>
      <c r="AO140" s="78"/>
      <c r="AP140" s="78"/>
      <c r="AQ140" s="78"/>
      <c r="AR140" s="79"/>
      <c r="AS140" s="78"/>
      <c r="AT140" s="78"/>
      <c r="AU140" s="78"/>
      <c r="AV140" s="78"/>
      <c r="AW140" s="79"/>
      <c r="AX140" s="78"/>
      <c r="AY140" s="78"/>
      <c r="AZ140" s="78"/>
      <c r="BA140" s="79"/>
      <c r="BB140" s="78"/>
      <c r="BC140" s="78"/>
      <c r="BD140" s="78"/>
      <c r="BE140" s="125"/>
      <c r="BF140" s="102" t="s">
        <v>30</v>
      </c>
      <c r="BG140" s="65"/>
      <c r="BH140" s="126">
        <v>43563</v>
      </c>
      <c r="BI140" s="103" t="s">
        <v>182</v>
      </c>
      <c r="BM140" s="213"/>
      <c r="BN140" s="213"/>
    </row>
    <row r="141" spans="2:67" ht="26.25" customHeight="1" x14ac:dyDescent="0.25">
      <c r="B141" s="208"/>
      <c r="C141" s="209"/>
      <c r="D141" s="153"/>
      <c r="E141" s="190"/>
      <c r="F141" s="190"/>
      <c r="G141" s="78"/>
      <c r="H141" s="78"/>
      <c r="I141" s="78"/>
      <c r="J141" s="78"/>
      <c r="K141" s="78"/>
      <c r="L141" s="78"/>
      <c r="M141" s="78"/>
      <c r="N141" s="79"/>
      <c r="O141" s="78"/>
      <c r="P141" s="78"/>
      <c r="Q141" s="78"/>
      <c r="R141" s="79"/>
      <c r="S141" s="78"/>
      <c r="T141" s="78"/>
      <c r="U141" s="78"/>
      <c r="V141" s="79"/>
      <c r="W141" s="78"/>
      <c r="X141" s="78"/>
      <c r="Y141" s="78"/>
      <c r="Z141" s="78"/>
      <c r="AA141" s="79"/>
      <c r="AB141" s="78"/>
      <c r="AC141" s="78"/>
      <c r="AD141" s="78"/>
      <c r="AE141" s="79"/>
      <c r="AF141" s="78"/>
      <c r="AG141" s="124"/>
      <c r="AH141" s="124"/>
      <c r="AI141" s="79"/>
      <c r="AJ141" s="124"/>
      <c r="AK141" s="124"/>
      <c r="AL141" s="124"/>
      <c r="AM141" s="78"/>
      <c r="AN141" s="79"/>
      <c r="AO141" s="78"/>
      <c r="AP141" s="78"/>
      <c r="AQ141" s="78"/>
      <c r="AR141" s="79"/>
      <c r="AS141" s="78"/>
      <c r="AT141" s="78"/>
      <c r="AU141" s="78"/>
      <c r="AV141" s="78"/>
      <c r="AW141" s="79"/>
      <c r="AX141" s="78"/>
      <c r="AY141" s="78"/>
      <c r="AZ141" s="78"/>
      <c r="BA141" s="79"/>
      <c r="BB141" s="78"/>
      <c r="BC141" s="78"/>
      <c r="BD141" s="78"/>
      <c r="BE141" s="125"/>
      <c r="BF141" s="102" t="s">
        <v>30</v>
      </c>
      <c r="BG141" s="65"/>
      <c r="BH141" s="126">
        <v>43599</v>
      </c>
      <c r="BI141" s="103" t="s">
        <v>182</v>
      </c>
      <c r="BM141" s="213"/>
      <c r="BN141" s="213"/>
    </row>
    <row r="142" spans="2:67" ht="26.25" customHeight="1" x14ac:dyDescent="0.25">
      <c r="B142" s="208"/>
      <c r="C142" s="209"/>
      <c r="D142" s="153"/>
      <c r="E142" s="190"/>
      <c r="F142" s="190"/>
      <c r="G142" s="78"/>
      <c r="H142" s="78"/>
      <c r="I142" s="78"/>
      <c r="J142" s="78"/>
      <c r="K142" s="78"/>
      <c r="L142" s="78"/>
      <c r="M142" s="78"/>
      <c r="N142" s="79"/>
      <c r="O142" s="78"/>
      <c r="P142" s="78"/>
      <c r="Q142" s="78"/>
      <c r="R142" s="79"/>
      <c r="S142" s="78"/>
      <c r="T142" s="78"/>
      <c r="U142" s="78"/>
      <c r="V142" s="79"/>
      <c r="W142" s="78"/>
      <c r="X142" s="78"/>
      <c r="Y142" s="78"/>
      <c r="Z142" s="78"/>
      <c r="AA142" s="79"/>
      <c r="AB142" s="78"/>
      <c r="AC142" s="78"/>
      <c r="AD142" s="78"/>
      <c r="AE142" s="79"/>
      <c r="AF142" s="78"/>
      <c r="AG142" s="124"/>
      <c r="AH142" s="124"/>
      <c r="AI142" s="79"/>
      <c r="AJ142" s="124"/>
      <c r="AK142" s="124"/>
      <c r="AL142" s="124"/>
      <c r="AM142" s="78"/>
      <c r="AN142" s="79"/>
      <c r="AO142" s="78"/>
      <c r="AP142" s="78"/>
      <c r="AQ142" s="78"/>
      <c r="AR142" s="79"/>
      <c r="AS142" s="78"/>
      <c r="AT142" s="78"/>
      <c r="AU142" s="78"/>
      <c r="AV142" s="78"/>
      <c r="AW142" s="79"/>
      <c r="AX142" s="78"/>
      <c r="AY142" s="78"/>
      <c r="AZ142" s="78"/>
      <c r="BA142" s="79"/>
      <c r="BB142" s="78"/>
      <c r="BC142" s="78"/>
      <c r="BD142" s="78"/>
      <c r="BE142" s="125"/>
      <c r="BF142" s="102" t="s">
        <v>30</v>
      </c>
      <c r="BG142" s="65"/>
      <c r="BH142" s="126">
        <v>43643</v>
      </c>
      <c r="BI142" s="103" t="s">
        <v>182</v>
      </c>
      <c r="BM142" s="213"/>
      <c r="BN142" s="213"/>
    </row>
    <row r="143" spans="2:67" ht="26.25" customHeight="1" x14ac:dyDescent="0.25">
      <c r="B143" s="208"/>
      <c r="C143" s="209"/>
      <c r="D143" s="153"/>
      <c r="E143" s="190"/>
      <c r="F143" s="190"/>
      <c r="G143" s="78"/>
      <c r="H143" s="78"/>
      <c r="I143" s="78"/>
      <c r="J143" s="78"/>
      <c r="K143" s="78"/>
      <c r="L143" s="78"/>
      <c r="M143" s="78"/>
      <c r="N143" s="79"/>
      <c r="O143" s="78"/>
      <c r="P143" s="78"/>
      <c r="Q143" s="78"/>
      <c r="R143" s="79"/>
      <c r="S143" s="78"/>
      <c r="T143" s="78"/>
      <c r="U143" s="78"/>
      <c r="V143" s="79"/>
      <c r="W143" s="78"/>
      <c r="X143" s="78"/>
      <c r="Y143" s="78"/>
      <c r="Z143" s="78"/>
      <c r="AA143" s="79"/>
      <c r="AB143" s="78"/>
      <c r="AC143" s="78"/>
      <c r="AD143" s="78"/>
      <c r="AE143" s="79"/>
      <c r="AF143" s="78"/>
      <c r="AG143" s="124"/>
      <c r="AH143" s="124"/>
      <c r="AI143" s="79"/>
      <c r="AJ143" s="124"/>
      <c r="AK143" s="124"/>
      <c r="AL143" s="124"/>
      <c r="AM143" s="78"/>
      <c r="AN143" s="79"/>
      <c r="AO143" s="78"/>
      <c r="AP143" s="78"/>
      <c r="AQ143" s="78"/>
      <c r="AR143" s="79"/>
      <c r="AS143" s="78"/>
      <c r="AT143" s="78"/>
      <c r="AU143" s="78"/>
      <c r="AV143" s="78"/>
      <c r="AW143" s="79"/>
      <c r="AX143" s="78"/>
      <c r="AY143" s="78"/>
      <c r="AZ143" s="78"/>
      <c r="BA143" s="79"/>
      <c r="BB143" s="78"/>
      <c r="BC143" s="78"/>
      <c r="BD143" s="78"/>
      <c r="BE143" s="125"/>
      <c r="BF143" s="102" t="s">
        <v>30</v>
      </c>
      <c r="BG143" s="65"/>
      <c r="BH143" s="126">
        <v>43658</v>
      </c>
      <c r="BI143" s="103" t="s">
        <v>182</v>
      </c>
      <c r="BM143" s="213"/>
      <c r="BN143" s="213"/>
    </row>
    <row r="144" spans="2:67" ht="26.25" customHeight="1" x14ac:dyDescent="0.25">
      <c r="B144" s="208"/>
      <c r="C144" s="209"/>
      <c r="D144" s="153"/>
      <c r="E144" s="190"/>
      <c r="F144" s="190"/>
      <c r="G144" s="78"/>
      <c r="H144" s="78"/>
      <c r="I144" s="78"/>
      <c r="J144" s="78"/>
      <c r="K144" s="78"/>
      <c r="L144" s="78"/>
      <c r="M144" s="78"/>
      <c r="N144" s="79"/>
      <c r="O144" s="78"/>
      <c r="P144" s="78"/>
      <c r="Q144" s="78"/>
      <c r="R144" s="79"/>
      <c r="S144" s="78"/>
      <c r="T144" s="78"/>
      <c r="U144" s="78"/>
      <c r="V144" s="79"/>
      <c r="W144" s="78"/>
      <c r="X144" s="78"/>
      <c r="Y144" s="78"/>
      <c r="Z144" s="78"/>
      <c r="AA144" s="79"/>
      <c r="AB144" s="78"/>
      <c r="AC144" s="78"/>
      <c r="AD144" s="78"/>
      <c r="AE144" s="79"/>
      <c r="AF144" s="78"/>
      <c r="AG144" s="124"/>
      <c r="AH144" s="124"/>
      <c r="AI144" s="79"/>
      <c r="AJ144" s="124"/>
      <c r="AK144" s="124"/>
      <c r="AL144" s="124"/>
      <c r="AM144" s="78"/>
      <c r="AN144" s="79"/>
      <c r="AO144" s="78"/>
      <c r="AP144" s="78"/>
      <c r="AQ144" s="78"/>
      <c r="AR144" s="79"/>
      <c r="AS144" s="78"/>
      <c r="AT144" s="78"/>
      <c r="AU144" s="78"/>
      <c r="AV144" s="78"/>
      <c r="AW144" s="79"/>
      <c r="AX144" s="78"/>
      <c r="AY144" s="78"/>
      <c r="AZ144" s="78"/>
      <c r="BA144" s="79"/>
      <c r="BB144" s="78"/>
      <c r="BC144" s="78"/>
      <c r="BD144" s="78"/>
      <c r="BE144" s="125"/>
      <c r="BF144" s="102" t="s">
        <v>30</v>
      </c>
      <c r="BG144" s="65"/>
      <c r="BH144" s="126">
        <v>43705</v>
      </c>
      <c r="BI144" s="103" t="s">
        <v>182</v>
      </c>
      <c r="BM144" s="213"/>
      <c r="BN144" s="213"/>
    </row>
    <row r="145" spans="2:66" ht="26.25" customHeight="1" x14ac:dyDescent="0.25">
      <c r="B145" s="208"/>
      <c r="C145" s="209"/>
      <c r="D145" s="153"/>
      <c r="E145" s="190"/>
      <c r="F145" s="190"/>
      <c r="G145" s="78"/>
      <c r="H145" s="78"/>
      <c r="I145" s="78"/>
      <c r="J145" s="78"/>
      <c r="K145" s="78"/>
      <c r="L145" s="78"/>
      <c r="M145" s="78"/>
      <c r="N145" s="79"/>
      <c r="O145" s="78"/>
      <c r="P145" s="78"/>
      <c r="Q145" s="78"/>
      <c r="R145" s="79"/>
      <c r="S145" s="78"/>
      <c r="T145" s="78"/>
      <c r="U145" s="78"/>
      <c r="V145" s="79"/>
      <c r="W145" s="78"/>
      <c r="X145" s="78"/>
      <c r="Y145" s="78"/>
      <c r="Z145" s="78"/>
      <c r="AA145" s="79"/>
      <c r="AB145" s="78"/>
      <c r="AC145" s="78"/>
      <c r="AD145" s="78"/>
      <c r="AE145" s="79"/>
      <c r="AF145" s="78"/>
      <c r="AG145" s="124"/>
      <c r="AH145" s="124"/>
      <c r="AI145" s="79"/>
      <c r="AJ145" s="124"/>
      <c r="AK145" s="124"/>
      <c r="AL145" s="124"/>
      <c r="AM145" s="78"/>
      <c r="AN145" s="79"/>
      <c r="AO145" s="78"/>
      <c r="AP145" s="78"/>
      <c r="AQ145" s="78"/>
      <c r="AR145" s="79"/>
      <c r="AS145" s="78"/>
      <c r="AT145" s="78"/>
      <c r="AU145" s="78"/>
      <c r="AV145" s="78"/>
      <c r="AW145" s="79"/>
      <c r="AX145" s="78"/>
      <c r="AY145" s="78"/>
      <c r="AZ145" s="78"/>
      <c r="BA145" s="79"/>
      <c r="BB145" s="78"/>
      <c r="BC145" s="78"/>
      <c r="BD145" s="78"/>
      <c r="BE145" s="125"/>
      <c r="BF145" s="102" t="s">
        <v>30</v>
      </c>
      <c r="BG145" s="65"/>
      <c r="BH145" s="126">
        <v>42638</v>
      </c>
      <c r="BI145" s="102" t="s">
        <v>182</v>
      </c>
      <c r="BM145" s="213"/>
      <c r="BN145" s="213"/>
    </row>
    <row r="146" spans="2:66" ht="26.25" customHeight="1" x14ac:dyDescent="0.25">
      <c r="B146" s="208"/>
      <c r="C146" s="209"/>
      <c r="D146" s="153"/>
      <c r="E146" s="190"/>
      <c r="F146" s="190"/>
      <c r="G146" s="78"/>
      <c r="H146" s="78"/>
      <c r="I146" s="78"/>
      <c r="J146" s="78"/>
      <c r="K146" s="78"/>
      <c r="L146" s="78"/>
      <c r="M146" s="78"/>
      <c r="N146" s="79"/>
      <c r="O146" s="78"/>
      <c r="P146" s="78"/>
      <c r="Q146" s="78"/>
      <c r="R146" s="79"/>
      <c r="S146" s="78"/>
      <c r="T146" s="78"/>
      <c r="U146" s="78"/>
      <c r="V146" s="79"/>
      <c r="W146" s="78"/>
      <c r="X146" s="78"/>
      <c r="Y146" s="78"/>
      <c r="Z146" s="78"/>
      <c r="AA146" s="79"/>
      <c r="AB146" s="78"/>
      <c r="AC146" s="78"/>
      <c r="AD146" s="78"/>
      <c r="AE146" s="79"/>
      <c r="AF146" s="78"/>
      <c r="AG146" s="124"/>
      <c r="AH146" s="124"/>
      <c r="AI146" s="79"/>
      <c r="AJ146" s="124"/>
      <c r="AK146" s="124"/>
      <c r="AL146" s="124"/>
      <c r="AM146" s="78"/>
      <c r="AN146" s="79"/>
      <c r="AO146" s="78"/>
      <c r="AP146" s="78"/>
      <c r="AQ146" s="78"/>
      <c r="AR146" s="79"/>
      <c r="AS146" s="78"/>
      <c r="AT146" s="78"/>
      <c r="AU146" s="78"/>
      <c r="AV146" s="78"/>
      <c r="AW146" s="79"/>
      <c r="AX146" s="78"/>
      <c r="AY146" s="78"/>
      <c r="AZ146" s="78"/>
      <c r="BA146" s="79"/>
      <c r="BB146" s="78"/>
      <c r="BC146" s="78"/>
      <c r="BD146" s="78"/>
      <c r="BE146" s="125"/>
      <c r="BF146" s="102"/>
      <c r="BG146" s="65"/>
      <c r="BH146" s="65"/>
      <c r="BI146" s="102"/>
      <c r="BM146" s="213"/>
      <c r="BN146" s="213"/>
    </row>
    <row r="147" spans="2:66" ht="26.25" customHeight="1" x14ac:dyDescent="0.25">
      <c r="B147" s="208"/>
      <c r="C147" s="209"/>
      <c r="D147" s="153"/>
      <c r="E147" s="190"/>
      <c r="F147" s="190"/>
      <c r="G147" s="78"/>
      <c r="H147" s="78"/>
      <c r="I147" s="78"/>
      <c r="J147" s="78"/>
      <c r="K147" s="78"/>
      <c r="L147" s="78"/>
      <c r="M147" s="78"/>
      <c r="N147" s="79"/>
      <c r="O147" s="78"/>
      <c r="P147" s="78"/>
      <c r="Q147" s="78"/>
      <c r="R147" s="79"/>
      <c r="S147" s="78"/>
      <c r="T147" s="78"/>
      <c r="U147" s="78"/>
      <c r="V147" s="79"/>
      <c r="W147" s="78"/>
      <c r="X147" s="78"/>
      <c r="Y147" s="78"/>
      <c r="Z147" s="78"/>
      <c r="AA147" s="79"/>
      <c r="AB147" s="78"/>
      <c r="AC147" s="78"/>
      <c r="AD147" s="78"/>
      <c r="AE147" s="79"/>
      <c r="AF147" s="78"/>
      <c r="AG147" s="124"/>
      <c r="AH147" s="124"/>
      <c r="AI147" s="79"/>
      <c r="AJ147" s="124"/>
      <c r="AK147" s="124"/>
      <c r="AL147" s="124"/>
      <c r="AM147" s="78"/>
      <c r="AN147" s="79"/>
      <c r="AO147" s="78"/>
      <c r="AP147" s="78"/>
      <c r="AQ147" s="78"/>
      <c r="AR147" s="79"/>
      <c r="AS147" s="78"/>
      <c r="AT147" s="78"/>
      <c r="AU147" s="78"/>
      <c r="AV147" s="78"/>
      <c r="AW147" s="79"/>
      <c r="AX147" s="78"/>
      <c r="AY147" s="78"/>
      <c r="AZ147" s="78"/>
      <c r="BA147" s="79"/>
      <c r="BB147" s="78"/>
      <c r="BC147" s="78"/>
      <c r="BD147" s="78"/>
      <c r="BE147" s="125"/>
      <c r="BF147" s="102"/>
      <c r="BG147" s="65"/>
      <c r="BH147" s="65"/>
      <c r="BI147" s="102"/>
      <c r="BM147" s="213"/>
      <c r="BN147" s="213"/>
    </row>
    <row r="148" spans="2:66" ht="26.25" customHeight="1" x14ac:dyDescent="0.25">
      <c r="B148" s="206"/>
      <c r="C148" s="207"/>
      <c r="D148" s="151"/>
      <c r="E148" s="191"/>
      <c r="F148" s="191"/>
      <c r="G148" s="78"/>
      <c r="H148" s="78"/>
      <c r="I148" s="78"/>
      <c r="J148" s="78"/>
      <c r="K148" s="78"/>
      <c r="L148" s="78"/>
      <c r="M148" s="78"/>
      <c r="N148" s="79"/>
      <c r="O148" s="78"/>
      <c r="P148" s="78"/>
      <c r="Q148" s="78"/>
      <c r="R148" s="79"/>
      <c r="S148" s="78"/>
      <c r="T148" s="78"/>
      <c r="U148" s="78"/>
      <c r="V148" s="79"/>
      <c r="W148" s="78"/>
      <c r="X148" s="78"/>
      <c r="Y148" s="78"/>
      <c r="Z148" s="78"/>
      <c r="AA148" s="79"/>
      <c r="AB148" s="78"/>
      <c r="AC148" s="78"/>
      <c r="AD148" s="78"/>
      <c r="AE148" s="79"/>
      <c r="AF148" s="78"/>
      <c r="AG148" s="124"/>
      <c r="AH148" s="124"/>
      <c r="AI148" s="79"/>
      <c r="AJ148" s="124"/>
      <c r="AK148" s="124"/>
      <c r="AL148" s="124"/>
      <c r="AM148" s="78"/>
      <c r="AN148" s="79"/>
      <c r="AO148" s="78"/>
      <c r="AP148" s="78"/>
      <c r="AQ148" s="78"/>
      <c r="AR148" s="79"/>
      <c r="AS148" s="78"/>
      <c r="AT148" s="78"/>
      <c r="AU148" s="78"/>
      <c r="AV148" s="78"/>
      <c r="AW148" s="79"/>
      <c r="AX148" s="78"/>
      <c r="AY148" s="78"/>
      <c r="AZ148" s="78"/>
      <c r="BA148" s="79"/>
      <c r="BB148" s="78"/>
      <c r="BC148" s="78"/>
      <c r="BD148" s="78"/>
      <c r="BE148" s="125"/>
      <c r="BF148" s="102"/>
      <c r="BG148" s="65"/>
      <c r="BH148" s="65"/>
      <c r="BI148" s="102"/>
      <c r="BM148" s="213"/>
      <c r="BN148" s="213"/>
    </row>
    <row r="149" spans="2:66" ht="50.1" customHeight="1" x14ac:dyDescent="0.25">
      <c r="B149" s="112" t="s">
        <v>98</v>
      </c>
      <c r="C149" s="119" t="s">
        <v>99</v>
      </c>
      <c r="D149" s="111" t="s">
        <v>109</v>
      </c>
      <c r="E149" s="87" t="s">
        <v>102</v>
      </c>
      <c r="F149" s="87" t="s">
        <v>102</v>
      </c>
      <c r="G149" s="79"/>
      <c r="H149" s="79"/>
      <c r="I149" s="79"/>
      <c r="J149" s="79"/>
      <c r="K149" s="79"/>
      <c r="L149" s="79"/>
      <c r="M149" s="79"/>
      <c r="N149" s="79"/>
      <c r="O149" s="79"/>
      <c r="P149" s="79"/>
      <c r="Q149" s="79"/>
      <c r="R149" s="79"/>
      <c r="S149" s="79"/>
      <c r="T149" s="79"/>
      <c r="U149" s="79"/>
      <c r="V149" s="79"/>
      <c r="W149" s="79"/>
      <c r="X149" s="79"/>
      <c r="Y149" s="79"/>
      <c r="Z149" s="79"/>
      <c r="AA149" s="79"/>
      <c r="AB149" s="79"/>
      <c r="AC149" s="79"/>
      <c r="AD149" s="79"/>
      <c r="AE149" s="79"/>
      <c r="AF149" s="79"/>
      <c r="AG149" s="79"/>
      <c r="AH149" s="79"/>
      <c r="AI149" s="79"/>
      <c r="AJ149" s="79"/>
      <c r="AK149" s="79"/>
      <c r="AL149" s="79"/>
      <c r="AM149" s="79"/>
      <c r="AN149" s="79"/>
      <c r="AO149" s="79"/>
      <c r="AP149" s="79"/>
      <c r="AQ149" s="79"/>
      <c r="AR149" s="79"/>
      <c r="AS149" s="79"/>
      <c r="AT149" s="79"/>
      <c r="AU149" s="79"/>
      <c r="AV149" s="79"/>
      <c r="AW149" s="79"/>
      <c r="AX149" s="79"/>
      <c r="AY149" s="79"/>
      <c r="AZ149" s="79"/>
      <c r="BA149" s="79"/>
      <c r="BB149" s="79"/>
      <c r="BC149" s="79"/>
      <c r="BD149" s="79"/>
      <c r="BE149" s="125"/>
      <c r="BF149" s="102"/>
      <c r="BG149" s="65"/>
      <c r="BH149" s="65"/>
      <c r="BI149" s="102" t="s">
        <v>147</v>
      </c>
      <c r="BM149" s="46"/>
      <c r="BN149" s="46"/>
    </row>
    <row r="150" spans="2:66" x14ac:dyDescent="0.25">
      <c r="BK150" s="58"/>
      <c r="BM150" s="50">
        <f>SUM(BM16:BM149)</f>
        <v>119</v>
      </c>
      <c r="BN150" s="50">
        <f>SUM(BN16:BN149)</f>
        <v>78</v>
      </c>
    </row>
  </sheetData>
  <autoFilter ref="B15:BN149"/>
  <mergeCells count="213">
    <mergeCell ref="BN138:BN148"/>
    <mergeCell ref="BN83:BN85"/>
    <mergeCell ref="BN86:BN87"/>
    <mergeCell ref="BN89:BN91"/>
    <mergeCell ref="BN92:BN94"/>
    <mergeCell ref="BN95:BN97"/>
    <mergeCell ref="BN99:BN100"/>
    <mergeCell ref="BN102:BN103"/>
    <mergeCell ref="BN104:BN105"/>
    <mergeCell ref="BN136:BN137"/>
    <mergeCell ref="BM89:BM91"/>
    <mergeCell ref="BM92:BM94"/>
    <mergeCell ref="BM95:BM97"/>
    <mergeCell ref="BM99:BM100"/>
    <mergeCell ref="BM102:BM103"/>
    <mergeCell ref="BM104:BM105"/>
    <mergeCell ref="BM138:BM148"/>
    <mergeCell ref="BN16:BN18"/>
    <mergeCell ref="BN20:BN22"/>
    <mergeCell ref="BN23:BN25"/>
    <mergeCell ref="BN26:BN27"/>
    <mergeCell ref="BN29:BN32"/>
    <mergeCell ref="BN35:BN36"/>
    <mergeCell ref="BN37:BN38"/>
    <mergeCell ref="BN39:BN48"/>
    <mergeCell ref="BN49:BN52"/>
    <mergeCell ref="BN53:BN54"/>
    <mergeCell ref="BN55:BN56"/>
    <mergeCell ref="BN57:BN58"/>
    <mergeCell ref="BN59:BN69"/>
    <mergeCell ref="BN73:BN76"/>
    <mergeCell ref="BN77:BN78"/>
    <mergeCell ref="BN81:BN82"/>
    <mergeCell ref="BM53:BM54"/>
    <mergeCell ref="BM55:BM56"/>
    <mergeCell ref="BM57:BM58"/>
    <mergeCell ref="BM59:BM69"/>
    <mergeCell ref="BM73:BM76"/>
    <mergeCell ref="BM77:BM78"/>
    <mergeCell ref="BM81:BM82"/>
    <mergeCell ref="BM83:BM85"/>
    <mergeCell ref="BM86:BM87"/>
    <mergeCell ref="BM16:BM18"/>
    <mergeCell ref="BM20:BM22"/>
    <mergeCell ref="BM23:BM25"/>
    <mergeCell ref="BM26:BM27"/>
    <mergeCell ref="BM29:BM32"/>
    <mergeCell ref="BM35:BM36"/>
    <mergeCell ref="BM37:BM38"/>
    <mergeCell ref="BM39:BM48"/>
    <mergeCell ref="BM49:BM52"/>
    <mergeCell ref="B136:B137"/>
    <mergeCell ref="C136:C137"/>
    <mergeCell ref="E136:E137"/>
    <mergeCell ref="F136:F137"/>
    <mergeCell ref="B138:B148"/>
    <mergeCell ref="C138:C148"/>
    <mergeCell ref="E138:E148"/>
    <mergeCell ref="F138:F148"/>
    <mergeCell ref="B104:B105"/>
    <mergeCell ref="C104:C105"/>
    <mergeCell ref="E104:E105"/>
    <mergeCell ref="F104:F105"/>
    <mergeCell ref="D136:D137"/>
    <mergeCell ref="D138:D148"/>
    <mergeCell ref="B89:B91"/>
    <mergeCell ref="C89:C91"/>
    <mergeCell ref="E89:E91"/>
    <mergeCell ref="F89:F91"/>
    <mergeCell ref="B92:B94"/>
    <mergeCell ref="C92:C94"/>
    <mergeCell ref="E92:E94"/>
    <mergeCell ref="F92:F94"/>
    <mergeCell ref="F83:F85"/>
    <mergeCell ref="B86:B87"/>
    <mergeCell ref="C86:C87"/>
    <mergeCell ref="E86:E87"/>
    <mergeCell ref="F86:F87"/>
    <mergeCell ref="B102:B103"/>
    <mergeCell ref="C102:C103"/>
    <mergeCell ref="E102:E103"/>
    <mergeCell ref="F102:F103"/>
    <mergeCell ref="C95:C97"/>
    <mergeCell ref="B95:B97"/>
    <mergeCell ref="E95:E97"/>
    <mergeCell ref="F95:F97"/>
    <mergeCell ref="B99:B100"/>
    <mergeCell ref="C99:C100"/>
    <mergeCell ref="E99:E100"/>
    <mergeCell ref="F99:F100"/>
    <mergeCell ref="B81:B82"/>
    <mergeCell ref="C81:C82"/>
    <mergeCell ref="E81:E82"/>
    <mergeCell ref="B83:B85"/>
    <mergeCell ref="C83:C85"/>
    <mergeCell ref="E83:E85"/>
    <mergeCell ref="F81:F82"/>
    <mergeCell ref="B73:B76"/>
    <mergeCell ref="C73:C76"/>
    <mergeCell ref="E73:E76"/>
    <mergeCell ref="F73:F76"/>
    <mergeCell ref="B77:B78"/>
    <mergeCell ref="C77:C78"/>
    <mergeCell ref="E77:E78"/>
    <mergeCell ref="F77:F78"/>
    <mergeCell ref="B57:B58"/>
    <mergeCell ref="C57:C58"/>
    <mergeCell ref="E57:E58"/>
    <mergeCell ref="F57:F58"/>
    <mergeCell ref="B59:B69"/>
    <mergeCell ref="C59:C69"/>
    <mergeCell ref="E59:E69"/>
    <mergeCell ref="F59:F69"/>
    <mergeCell ref="B53:B54"/>
    <mergeCell ref="C53:C54"/>
    <mergeCell ref="E53:E54"/>
    <mergeCell ref="F53:F54"/>
    <mergeCell ref="B55:B56"/>
    <mergeCell ref="C55:C56"/>
    <mergeCell ref="E55:E56"/>
    <mergeCell ref="F55:F56"/>
    <mergeCell ref="B39:B48"/>
    <mergeCell ref="C39:C48"/>
    <mergeCell ref="E39:E48"/>
    <mergeCell ref="F39:F48"/>
    <mergeCell ref="B49:B52"/>
    <mergeCell ref="C49:C52"/>
    <mergeCell ref="E49:E52"/>
    <mergeCell ref="F49:F52"/>
    <mergeCell ref="D39:D48"/>
    <mergeCell ref="B35:B36"/>
    <mergeCell ref="C35:C36"/>
    <mergeCell ref="E35:E36"/>
    <mergeCell ref="F35:F36"/>
    <mergeCell ref="B37:B38"/>
    <mergeCell ref="C37:C38"/>
    <mergeCell ref="E37:E38"/>
    <mergeCell ref="F37:F38"/>
    <mergeCell ref="B26:B27"/>
    <mergeCell ref="C26:C27"/>
    <mergeCell ref="E26:E27"/>
    <mergeCell ref="F26:F27"/>
    <mergeCell ref="B29:B32"/>
    <mergeCell ref="C29:C32"/>
    <mergeCell ref="E29:E32"/>
    <mergeCell ref="D26:D27"/>
    <mergeCell ref="D29:D32"/>
    <mergeCell ref="D37:D38"/>
    <mergeCell ref="D35:D36"/>
    <mergeCell ref="F29:F32"/>
    <mergeCell ref="B20:B22"/>
    <mergeCell ref="C20:C22"/>
    <mergeCell ref="E20:E22"/>
    <mergeCell ref="F20:F22"/>
    <mergeCell ref="B23:B25"/>
    <mergeCell ref="C23:C25"/>
    <mergeCell ref="E23:E25"/>
    <mergeCell ref="F23:F25"/>
    <mergeCell ref="F12:N12"/>
    <mergeCell ref="C12:E12"/>
    <mergeCell ref="B16:B18"/>
    <mergeCell ref="C16:C18"/>
    <mergeCell ref="E16:E18"/>
    <mergeCell ref="F16:F18"/>
    <mergeCell ref="G14:J14"/>
    <mergeCell ref="K14:N14"/>
    <mergeCell ref="D23:D25"/>
    <mergeCell ref="D20:D22"/>
    <mergeCell ref="D16:D18"/>
    <mergeCell ref="O14:R14"/>
    <mergeCell ref="S14:V14"/>
    <mergeCell ref="W14:AA14"/>
    <mergeCell ref="B11:BI11"/>
    <mergeCell ref="B14:B15"/>
    <mergeCell ref="BF14:BF15"/>
    <mergeCell ref="BG14:BG15"/>
    <mergeCell ref="BH14:BH15"/>
    <mergeCell ref="BI14:BI15"/>
    <mergeCell ref="AX14:BA14"/>
    <mergeCell ref="BB14:BE14"/>
    <mergeCell ref="F14:F15"/>
    <mergeCell ref="E14:E15"/>
    <mergeCell ref="C14:C15"/>
    <mergeCell ref="AB14:AE14"/>
    <mergeCell ref="AF14:AI14"/>
    <mergeCell ref="AJ14:AN14"/>
    <mergeCell ref="AO14:AR14"/>
    <mergeCell ref="AS14:AW14"/>
    <mergeCell ref="O12:BG12"/>
    <mergeCell ref="B5:B10"/>
    <mergeCell ref="C5:BH5"/>
    <mergeCell ref="C6:BH7"/>
    <mergeCell ref="BI7:BI8"/>
    <mergeCell ref="C8:BH8"/>
    <mergeCell ref="C9:BH10"/>
    <mergeCell ref="BI9:BI10"/>
    <mergeCell ref="D14:D15"/>
    <mergeCell ref="D104:D105"/>
    <mergeCell ref="D102:D103"/>
    <mergeCell ref="D99:D100"/>
    <mergeCell ref="D95:D97"/>
    <mergeCell ref="D92:D94"/>
    <mergeCell ref="D89:D91"/>
    <mergeCell ref="D86:D87"/>
    <mergeCell ref="D83:D85"/>
    <mergeCell ref="D81:D82"/>
    <mergeCell ref="D77:D78"/>
    <mergeCell ref="D73:D76"/>
    <mergeCell ref="D59:D69"/>
    <mergeCell ref="D49:D52"/>
    <mergeCell ref="D53:D54"/>
    <mergeCell ref="D55:D56"/>
    <mergeCell ref="D57:D58"/>
  </mergeCells>
  <dataValidations count="1">
    <dataValidation type="list" allowBlank="1" showInputMessage="1" showErrorMessage="1" sqref="BF17:BF27 BF92:BF149 BF29:BF90">
      <formula1>$BF$1:$BF$3</formula1>
    </dataValidation>
  </dataValidations>
  <pageMargins left="0.19685039370078741" right="0.19685039370078741" top="0.39370078740157483" bottom="0.39370078740157483" header="0.31496062992125984" footer="0.31496062992125984"/>
  <pageSetup scale="4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workbookViewId="0">
      <selection activeCell="I4" sqref="I4"/>
    </sheetView>
  </sheetViews>
  <sheetFormatPr baseColWidth="10" defaultRowHeight="15" x14ac:dyDescent="0.25"/>
  <cols>
    <col min="1" max="1" width="28.140625" style="21" customWidth="1"/>
    <col min="2" max="2" width="15.85546875" style="21" customWidth="1"/>
    <col min="3" max="6" width="15.140625" style="21" customWidth="1"/>
    <col min="7" max="7" width="19.140625" style="21" customWidth="1"/>
    <col min="8" max="8" width="6.140625" style="21" customWidth="1"/>
    <col min="9" max="9" width="63.140625" style="21" customWidth="1"/>
    <col min="10" max="16384" width="11.42578125" style="21"/>
  </cols>
  <sheetData>
    <row r="1" spans="1:9" ht="36" customHeight="1" x14ac:dyDescent="0.25">
      <c r="A1" s="214" t="s">
        <v>153</v>
      </c>
      <c r="B1" s="214"/>
      <c r="C1" s="214"/>
      <c r="D1" s="214"/>
      <c r="E1" s="214"/>
      <c r="F1" s="214"/>
      <c r="G1" s="214"/>
    </row>
    <row r="2" spans="1:9" s="24" customFormat="1" ht="56.25" customHeight="1" x14ac:dyDescent="0.25">
      <c r="A2" s="27" t="s">
        <v>157</v>
      </c>
      <c r="B2" s="28" t="s">
        <v>159</v>
      </c>
      <c r="C2" s="31" t="s">
        <v>154</v>
      </c>
      <c r="D2" s="31" t="s">
        <v>156</v>
      </c>
      <c r="E2" s="34" t="s">
        <v>276</v>
      </c>
      <c r="F2" s="34" t="s">
        <v>154</v>
      </c>
      <c r="G2" s="34" t="s">
        <v>277</v>
      </c>
      <c r="H2" s="215" t="s">
        <v>207</v>
      </c>
      <c r="I2" s="216"/>
    </row>
    <row r="3" spans="1:9" s="24" customFormat="1" ht="101.25" customHeight="1" x14ac:dyDescent="0.25">
      <c r="A3" s="23" t="s">
        <v>34</v>
      </c>
      <c r="B3" s="25">
        <f>+SUM(PAAI!BM16:BM110)</f>
        <v>95</v>
      </c>
      <c r="C3" s="32">
        <f>+SUM(PAAI!BN16:BN110)</f>
        <v>67</v>
      </c>
      <c r="D3" s="33">
        <f>+C3/B3</f>
        <v>0.70526315789473681</v>
      </c>
      <c r="E3" s="40">
        <f>+COUNT(PAAI!BK16:BK110)</f>
        <v>70</v>
      </c>
      <c r="F3" s="40">
        <f>+C3</f>
        <v>67</v>
      </c>
      <c r="G3" s="41">
        <f>+F3/E3</f>
        <v>0.95714285714285718</v>
      </c>
      <c r="H3" s="25">
        <f>+E3-F3</f>
        <v>3</v>
      </c>
      <c r="I3" s="128" t="s">
        <v>278</v>
      </c>
    </row>
    <row r="4" spans="1:9" s="24" customFormat="1" ht="75" customHeight="1" x14ac:dyDescent="0.25">
      <c r="A4" s="23" t="s">
        <v>155</v>
      </c>
      <c r="B4" s="25">
        <f>+SUM(PAAI!BM111:BM127)</f>
        <v>17</v>
      </c>
      <c r="C4" s="32">
        <f>+SUM(PAAI!BN111:BN127)</f>
        <v>11</v>
      </c>
      <c r="D4" s="33">
        <f>+C4/B4</f>
        <v>0.6470588235294118</v>
      </c>
      <c r="E4" s="40">
        <f>+COUNT(PAAI!BK111:BK127)</f>
        <v>13</v>
      </c>
      <c r="F4" s="40">
        <f>+C4</f>
        <v>11</v>
      </c>
      <c r="G4" s="41">
        <f>+F4/E4</f>
        <v>0.84615384615384615</v>
      </c>
      <c r="H4" s="25">
        <f>+E4-F4</f>
        <v>2</v>
      </c>
      <c r="I4" s="128" t="s">
        <v>218</v>
      </c>
    </row>
    <row r="5" spans="1:9" s="24" customFormat="1" ht="75" customHeight="1" x14ac:dyDescent="0.25">
      <c r="A5" s="127" t="s">
        <v>266</v>
      </c>
      <c r="B5" s="25">
        <f>+SUM(PAAI!BM128:BM134)</f>
        <v>7</v>
      </c>
      <c r="C5" s="32">
        <f>+SUM(PAAI!BN128:BN134)</f>
        <v>0</v>
      </c>
      <c r="D5" s="33">
        <f>+C5/B5</f>
        <v>0</v>
      </c>
      <c r="E5" s="40">
        <f>+COUNT(PAAI!BK128:BK134)</f>
        <v>0</v>
      </c>
      <c r="F5" s="40">
        <f>+C5</f>
        <v>0</v>
      </c>
      <c r="G5" s="41" t="e">
        <f>+F5/E5</f>
        <v>#DIV/0!</v>
      </c>
      <c r="H5" s="25">
        <f>+E5-F5</f>
        <v>0</v>
      </c>
      <c r="I5" s="61"/>
    </row>
    <row r="6" spans="1:9" s="24" customFormat="1" ht="39.75" customHeight="1" x14ac:dyDescent="0.25">
      <c r="A6" s="23" t="s">
        <v>158</v>
      </c>
      <c r="B6" s="26">
        <f>SUM(B3:B5)</f>
        <v>119</v>
      </c>
      <c r="C6" s="26">
        <f>SUM(C3:C5)</f>
        <v>78</v>
      </c>
      <c r="D6" s="33">
        <f>+C6/B6</f>
        <v>0.65546218487394958</v>
      </c>
      <c r="E6" s="42">
        <f>SUM(E3:E4)</f>
        <v>83</v>
      </c>
      <c r="F6" s="42">
        <f>SUM(F3:F4)</f>
        <v>78</v>
      </c>
      <c r="G6" s="41">
        <f>+F6/E6</f>
        <v>0.93975903614457834</v>
      </c>
      <c r="H6" s="62">
        <f>SUM(H3:H4)</f>
        <v>5</v>
      </c>
      <c r="I6" s="60"/>
    </row>
    <row r="7" spans="1:9" ht="39" customHeight="1" x14ac:dyDescent="0.25">
      <c r="B7" s="22"/>
      <c r="E7" s="21" t="s">
        <v>208</v>
      </c>
      <c r="F7" s="63">
        <f>28/E6</f>
        <v>0.33734939759036142</v>
      </c>
      <c r="H7" s="22"/>
    </row>
    <row r="8" spans="1:9" x14ac:dyDescent="0.25">
      <c r="E8" s="21" t="s">
        <v>209</v>
      </c>
      <c r="F8" s="63">
        <f>57/E6</f>
        <v>0.68674698795180722</v>
      </c>
    </row>
  </sheetData>
  <mergeCells count="2">
    <mergeCell ref="A1:G1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PAAI</vt:lpstr>
      <vt:lpstr>Indicadores</vt:lpstr>
      <vt:lpstr>PAAI!Área_de_impresión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2019-10-15T14:08:42Z</dcterms:modified>
</cp:coreProperties>
</file>