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/>
  <xr:revisionPtr revIDLastSave="0" documentId="13_ncr:1_{E26C9ECF-A799-4711-B165-6277284CC5E0}" xr6:coauthVersionLast="47" xr6:coauthVersionMax="47" xr10:uidLastSave="{00000000-0000-0000-0000-000000000000}"/>
  <bookViews>
    <workbookView xWindow="-108" yWindow="-108" windowWidth="23256" windowHeight="12456" tabRatio="548" xr2:uid="{A2A2E5AF-B569-4989-8F5A-871394DFF717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'!#REF!</definedName>
    <definedName name="_xlnm.Print_Area" localSheetId="1">'RESERVAS NO PUBLICAR'!$A$1:$R$103</definedName>
    <definedName name="_xlnm.Print_Area" localSheetId="0">'VIGENCIA ACTUAL '!$A$1:$W$22</definedName>
    <definedName name="_xlnm.Print_Titles" localSheetId="1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2" l="1"/>
  <c r="N27" i="2"/>
  <c r="Q28" i="2"/>
  <c r="Q27" i="2"/>
  <c r="P28" i="2"/>
  <c r="P27" i="2"/>
  <c r="O28" i="2"/>
  <c r="R28" i="2"/>
  <c r="N28" i="2"/>
  <c r="R29" i="2"/>
  <c r="L28" i="2"/>
  <c r="L27" i="2" s="1"/>
  <c r="L26" i="2" s="1"/>
  <c r="O27" i="2"/>
  <c r="R27" i="2" s="1"/>
  <c r="M32" i="2"/>
  <c r="M31" i="2"/>
  <c r="M30" i="2" s="1"/>
  <c r="P38" i="2"/>
  <c r="M81" i="2"/>
  <c r="M80" i="2"/>
  <c r="M77" i="2"/>
  <c r="M75" i="2"/>
  <c r="M74" i="2"/>
  <c r="M66" i="2"/>
  <c r="M63" i="2"/>
  <c r="M61" i="2"/>
  <c r="M60" i="2"/>
  <c r="N57" i="2"/>
  <c r="N54" i="2"/>
  <c r="N53" i="2" s="1"/>
  <c r="N52" i="2" s="1"/>
  <c r="M55" i="2"/>
  <c r="M51" i="2"/>
  <c r="M50" i="2"/>
  <c r="N38" i="2"/>
  <c r="M41" i="2"/>
  <c r="O38" i="2"/>
  <c r="Q38" i="2"/>
  <c r="L38" i="2"/>
  <c r="R38" i="2" s="1"/>
  <c r="N36" i="2"/>
  <c r="N35" i="2" s="1"/>
  <c r="N34" i="2" s="1"/>
  <c r="M93" i="2"/>
  <c r="M92" i="2"/>
  <c r="M91" i="2"/>
  <c r="M89" i="2"/>
  <c r="M88" i="2"/>
  <c r="M87" i="2"/>
  <c r="M86" i="2"/>
  <c r="M85" i="2" s="1"/>
  <c r="M84" i="2" s="1"/>
  <c r="M83" i="2"/>
  <c r="M82" i="2" s="1"/>
  <c r="M78" i="2"/>
  <c r="M76" i="2" s="1"/>
  <c r="M72" i="2"/>
  <c r="M71" i="2"/>
  <c r="M70" i="2" s="1"/>
  <c r="M69" i="2"/>
  <c r="M68" i="2"/>
  <c r="M67" i="2"/>
  <c r="M65" i="2"/>
  <c r="M62" i="2"/>
  <c r="M58" i="2"/>
  <c r="M57" i="2"/>
  <c r="M56" i="2"/>
  <c r="M54" i="2" s="1"/>
  <c r="M49" i="2"/>
  <c r="M48" i="2"/>
  <c r="M47" i="2"/>
  <c r="M45" i="2"/>
  <c r="M44" i="2"/>
  <c r="M43" i="2"/>
  <c r="M37" i="2"/>
  <c r="M36" i="2" s="1"/>
  <c r="M25" i="2"/>
  <c r="M24" i="2"/>
  <c r="M23" i="2"/>
  <c r="M22" i="2" s="1"/>
  <c r="M21" i="2"/>
  <c r="M19" i="2" s="1"/>
  <c r="M20" i="2"/>
  <c r="N90" i="2"/>
  <c r="N85" i="2" s="1"/>
  <c r="N84" i="2" s="1"/>
  <c r="N88" i="2"/>
  <c r="N86" i="2"/>
  <c r="N82" i="2"/>
  <c r="N76" i="2"/>
  <c r="N72" i="2"/>
  <c r="N70" i="2"/>
  <c r="N50" i="2"/>
  <c r="N46" i="2"/>
  <c r="N42" i="2"/>
  <c r="N31" i="2"/>
  <c r="N30" i="2"/>
  <c r="N26" i="2"/>
  <c r="N19" i="2"/>
  <c r="N18" i="2" s="1"/>
  <c r="N17" i="2" s="1"/>
  <c r="N16" i="2" s="1"/>
  <c r="M46" i="2"/>
  <c r="M90" i="2"/>
  <c r="M79" i="2"/>
  <c r="N79" i="2"/>
  <c r="N74" i="2"/>
  <c r="N64" i="2"/>
  <c r="M59" i="2"/>
  <c r="N59" i="2"/>
  <c r="M40" i="2"/>
  <c r="M64" i="2"/>
  <c r="M42" i="2"/>
  <c r="N22" i="2"/>
  <c r="M39" i="2"/>
  <c r="M38" i="2" s="1"/>
  <c r="O90" i="2"/>
  <c r="P90" i="2"/>
  <c r="Q90" i="2"/>
  <c r="O88" i="2"/>
  <c r="P88" i="2"/>
  <c r="Q88" i="2"/>
  <c r="Q85" i="2" s="1"/>
  <c r="Q84" i="2" s="1"/>
  <c r="O86" i="2"/>
  <c r="O85" i="2" s="1"/>
  <c r="P86" i="2"/>
  <c r="P85" i="2" s="1"/>
  <c r="P84" i="2" s="1"/>
  <c r="Q86" i="2"/>
  <c r="O82" i="2"/>
  <c r="R82" i="2" s="1"/>
  <c r="P82" i="2"/>
  <c r="Q82" i="2"/>
  <c r="O79" i="2"/>
  <c r="R79" i="2" s="1"/>
  <c r="P79" i="2"/>
  <c r="Q79" i="2"/>
  <c r="O76" i="2"/>
  <c r="P76" i="2"/>
  <c r="Q76" i="2"/>
  <c r="O74" i="2"/>
  <c r="P74" i="2"/>
  <c r="Q74" i="2"/>
  <c r="O72" i="2"/>
  <c r="R72" i="2" s="1"/>
  <c r="P72" i="2"/>
  <c r="Q72" i="2"/>
  <c r="O70" i="2"/>
  <c r="P70" i="2"/>
  <c r="Q70" i="2"/>
  <c r="O64" i="2"/>
  <c r="P64" i="2"/>
  <c r="Q64" i="2"/>
  <c r="O59" i="2"/>
  <c r="O53" i="2" s="1"/>
  <c r="P59" i="2"/>
  <c r="Q59" i="2"/>
  <c r="O57" i="2"/>
  <c r="P57" i="2"/>
  <c r="Q57" i="2"/>
  <c r="O54" i="2"/>
  <c r="P54" i="2"/>
  <c r="P53" i="2" s="1"/>
  <c r="P52" i="2" s="1"/>
  <c r="Q54" i="2"/>
  <c r="Q53" i="2" s="1"/>
  <c r="Q52" i="2" s="1"/>
  <c r="O50" i="2"/>
  <c r="R50" i="2" s="1"/>
  <c r="P50" i="2"/>
  <c r="Q50" i="2"/>
  <c r="O46" i="2"/>
  <c r="R46" i="2" s="1"/>
  <c r="P46" i="2"/>
  <c r="Q46" i="2"/>
  <c r="O42" i="2"/>
  <c r="R42" i="2" s="1"/>
  <c r="P42" i="2"/>
  <c r="Q42" i="2"/>
  <c r="O36" i="2"/>
  <c r="O35" i="2" s="1"/>
  <c r="P36" i="2"/>
  <c r="P35" i="2" s="1"/>
  <c r="P34" i="2" s="1"/>
  <c r="P33" i="2" s="1"/>
  <c r="Q36" i="2"/>
  <c r="Q35" i="2" s="1"/>
  <c r="Q34" i="2" s="1"/>
  <c r="Q33" i="2" s="1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L18" i="2" s="1"/>
  <c r="L17" i="2" s="1"/>
  <c r="L16" i="2" s="1"/>
  <c r="O19" i="2"/>
  <c r="O18" i="2" s="1"/>
  <c r="P19" i="2"/>
  <c r="Q19" i="2"/>
  <c r="Q18" i="2" s="1"/>
  <c r="Q17" i="2" s="1"/>
  <c r="Q16" i="2" s="1"/>
  <c r="L90" i="2"/>
  <c r="R90" i="2"/>
  <c r="L88" i="2"/>
  <c r="R88" i="2" s="1"/>
  <c r="L86" i="2"/>
  <c r="L82" i="2"/>
  <c r="L79" i="2"/>
  <c r="L76" i="2"/>
  <c r="R76" i="2" s="1"/>
  <c r="L74" i="2"/>
  <c r="L72" i="2"/>
  <c r="L70" i="2"/>
  <c r="R70" i="2"/>
  <c r="L64" i="2"/>
  <c r="L57" i="2"/>
  <c r="R57" i="2" s="1"/>
  <c r="L54" i="2"/>
  <c r="L53" i="2" s="1"/>
  <c r="L52" i="2" s="1"/>
  <c r="L50" i="2"/>
  <c r="L46" i="2"/>
  <c r="L42" i="2"/>
  <c r="L36" i="2"/>
  <c r="Q31" i="2"/>
  <c r="Q30" i="2"/>
  <c r="Q26" i="2"/>
  <c r="P31" i="2"/>
  <c r="P30" i="2" s="1"/>
  <c r="P26" i="2" s="1"/>
  <c r="P16" i="2" s="1"/>
  <c r="O31" i="2"/>
  <c r="O30" i="2"/>
  <c r="O26" i="2"/>
  <c r="L31" i="2"/>
  <c r="L30" i="2"/>
  <c r="R30" i="2" s="1"/>
  <c r="Q22" i="2"/>
  <c r="P22" i="2"/>
  <c r="O22" i="2"/>
  <c r="R22" i="2" s="1"/>
  <c r="L22" i="2"/>
  <c r="R36" i="2"/>
  <c r="R86" i="2"/>
  <c r="R64" i="2"/>
  <c r="R74" i="2"/>
  <c r="R31" i="2"/>
  <c r="R54" i="2"/>
  <c r="P18" i="2"/>
  <c r="P17" i="2"/>
  <c r="L85" i="2"/>
  <c r="L84" i="2" s="1"/>
  <c r="Q15" i="2" l="1"/>
  <c r="O34" i="2"/>
  <c r="M26" i="2"/>
  <c r="M35" i="2"/>
  <c r="M34" i="2" s="1"/>
  <c r="O17" i="2"/>
  <c r="R18" i="2"/>
  <c r="R53" i="2"/>
  <c r="O52" i="2"/>
  <c r="R52" i="2" s="1"/>
  <c r="R26" i="2"/>
  <c r="M53" i="2"/>
  <c r="M52" i="2" s="1"/>
  <c r="P15" i="2"/>
  <c r="O84" i="2"/>
  <c r="R84" i="2" s="1"/>
  <c r="R85" i="2"/>
  <c r="N33" i="2"/>
  <c r="N15" i="2" s="1"/>
  <c r="M18" i="2"/>
  <c r="M17" i="2" s="1"/>
  <c r="R59" i="2"/>
  <c r="L35" i="2"/>
  <c r="L34" i="2" s="1"/>
  <c r="L33" i="2" s="1"/>
  <c r="L15" i="2" s="1"/>
  <c r="R19" i="2"/>
  <c r="R17" i="2" l="1"/>
  <c r="O16" i="2"/>
  <c r="M33" i="2"/>
  <c r="M29" i="2" s="1"/>
  <c r="M28" i="2" s="1"/>
  <c r="O33" i="2"/>
  <c r="R33" i="2" s="1"/>
  <c r="R34" i="2"/>
  <c r="R35" i="2"/>
  <c r="M16" i="2"/>
  <c r="M15" i="2" s="1"/>
  <c r="R16" i="2" l="1"/>
  <c r="O15" i="2"/>
  <c r="R1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R111" authorId="0" shapeId="0" xr:uid="{5011B847-68CC-412E-8077-243B50CCD30A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Valor manual correspondiente al traslado nivel decreto que se encuentra en curso por 9,673,530,652 CDP MOD 125</t>
        </r>
      </text>
    </comment>
  </commentList>
</comments>
</file>

<file path=xl/sharedStrings.xml><?xml version="1.0" encoding="utf-8"?>
<sst xmlns="http://schemas.openxmlformats.org/spreadsheetml/2006/main" count="1314" uniqueCount="261">
  <si>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</si>
  <si>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</si>
  <si>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</si>
  <si>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</si>
  <si>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</si>
  <si>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</si>
  <si>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</si>
  <si>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</si>
  <si>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</si>
  <si>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</si>
  <si>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</si>
  <si>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</si>
  <si>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</si>
  <si>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</si>
  <si>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</si>
  <si>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</si>
  <si>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</si>
  <si>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</si>
  <si>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</si>
  <si>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</si>
  <si>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</si>
  <si>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</si>
  <si>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</si>
  <si>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</si>
  <si>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</si>
  <si>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</si>
  <si>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</si>
  <si>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</si>
  <si>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</si>
  <si>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</si>
  <si>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</si>
  <si>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</si>
  <si>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</si>
  <si>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</si>
  <si>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</si>
  <si>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</si>
  <si>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</si>
  <si>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</si>
  <si>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</si>
  <si>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</si>
  <si>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</si>
  <si>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</si>
  <si>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</si>
  <si>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</si>
  <si>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</si>
  <si>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</si>
  <si>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</si>
  <si>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</si>
  <si>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</si>
  <si>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</si>
  <si>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</si>
  <si>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</si>
  <si>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</si>
  <si>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</si>
  <si>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</si>
  <si>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</si>
  <si>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</si>
  <si>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</si>
  <si>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</si>
  <si>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</si>
  <si>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</si>
  <si>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</si>
  <si>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</si>
  <si>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</si>
  <si>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</si>
  <si>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</si>
  <si>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</si>
  <si>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</si>
  <si>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</si>
  <si>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</si>
  <si>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</si>
  <si>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</si>
  <si>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</si>
  <si>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</si>
  <si>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</si>
  <si>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</si>
  <si>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</si>
  <si>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</si>
  <si>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</si>
  <si>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</si>
  <si>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</si>
  <si>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</si>
  <si>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COMERCIO Y DISTRIBUCIÓN;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</si>
  <si>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</si>
  <si>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</si>
  <si>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</si>
  <si>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</si>
  <si>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</si>
  <si>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</si>
  <si>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</si>
  <si>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</si>
  <si>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</si>
  <si>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</si>
  <si>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</si>
  <si>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</si>
  <si>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</si>
  <si>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</si>
  <si>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</si>
  <si>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</si>
  <si>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</si>
  <si>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</si>
  <si>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</si>
  <si>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</si>
  <si>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</si>
  <si>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</si>
  <si>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</si>
  <si>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</si>
  <si>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</si>
  <si>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</si>
  <si>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</si>
  <si>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</si>
  <si>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</si>
  <si>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</si>
  <si>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</si>
  <si>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</si>
  <si>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</si>
  <si>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</si>
  <si>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</si>
  <si>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</si>
  <si>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2. SEGURIDAD HUMANA Y JUSTICIA SOCIAL / B. RESIGNIFICACIÓN DE LA JORNADA ESCOLAR: MÁS QUE TIEMPO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</si>
  <si>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</si>
  <si>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</si>
  <si>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</si>
  <si>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</si>
  <si>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</si>
  <si>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</si>
  <si>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FORTALECIMIENTO FOMENTO Y PROMOCION DE LA PRACTICA DEPORTIVA, RECREATIVA Y DE ACTIVIDAD FISICA EN COLOMBIA  NACIONAL</t>
  </si>
  <si>
    <t>20303A</t>
  </si>
  <si>
    <t>2. SEGURIDAD HUMANA Y JUSTICIA SOCIAL / A. DEMOCRATIZAR EL ACCESO DE LA POBLACIÓN AL DEPORTE, LA RECREACIÓN Y LA ACTIVIDAD FÍSICA</t>
  </si>
  <si>
    <t>4301035</t>
  </si>
  <si>
    <t>SERVICIO DE EDUCACIÓN INFORMAL EN RECREACIÓN</t>
  </si>
  <si>
    <t>4301037</t>
  </si>
  <si>
    <t>SERVICIO DE PROMOCIÓN DE LA ACTIVIDAD FÍSICA, LA RECREACIÓN Y EL DEPORTE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</si>
  <si>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</si>
  <si>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</si>
  <si>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</si>
  <si>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</si>
  <si>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2. SEGURIDAD HUMANA/D. SISTEMA DE INFORMACIÓN DEL DEPORTE, LA RECREACIÓN Y LA ACTIVIDAD FÍSICA</t>
  </si>
  <si>
    <t>4302009</t>
  </si>
  <si>
    <t xml:space="preserve">
DOCUMENTOS DE LINEAMIENTOS TÉCNICOS</t>
  </si>
  <si>
    <t>23</t>
  </si>
  <si>
    <t>APOYO A LA INSPECCIÓN, VIGILANCIA Y CONTROL A NIVEL   NACIONAL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</si>
  <si>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</si>
  <si>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</si>
  <si>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</si>
  <si>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</si>
  <si>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</si>
  <si>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</si>
  <si>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</si>
  <si>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2. SEGURIDAD HUMANA Y JUSTICIA SOCIAL / E. ATLETAS Y PARATLETAS COMO EMBAJADORES DE PAZ EN EL MUNDO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</si>
  <si>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</si>
  <si>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</si>
  <si>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</si>
  <si>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</si>
  <si>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</si>
  <si>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</si>
  <si>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</si>
  <si>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</si>
  <si>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</si>
  <si>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</si>
  <si>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</si>
  <si>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</si>
  <si>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</si>
  <si>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</si>
  <si>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</si>
  <si>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</si>
  <si>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</si>
  <si>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</si>
  <si>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</si>
  <si>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</si>
  <si>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</si>
  <si>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</si>
  <si>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</si>
  <si>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2. SEGURIDAD HUMANA Y JUSTICIA SOCIAL / F. EL DEPORTE, LA RECREACIÓN Y LA ACTIVIDAD FÍSICA COMO EJE DE LA ECONOMÍA POPULAR</t>
  </si>
  <si>
    <t>4302004</t>
  </si>
  <si>
    <t>SERVICIO DE ORGANIZACIÓN DE 
EVENTOS DEPORTIVOS DE ALTO 
RENDIMIENTO</t>
  </si>
  <si>
    <t>DOCUMENTOS DE LINEMIENTOS 
TECNICOS</t>
  </si>
  <si>
    <t>4399</t>
  </si>
  <si>
    <t>FORTALECIMIENTO Y APOYO A LA GESTIÓN INSTITUCIONAL DEL SECTOR RECREACIÓN Y DEPORTE</t>
  </si>
  <si>
    <t>IMPLEMENTACIÓN DE LAS 
TECNOLOGÍAS DE LA INFORMACIÓN Y COMUNICACIÓN PARA EL SISTEMA NACIONAL DEL DEPORTE A NIVEL NACIONAL</t>
  </si>
  <si>
    <t>2. SEGURIDAD HUMANA Y JUSTICIA SOCIAL / D. SISTEMA DE INFORMACIÓN DEL DEPORTE, LA RECREACIÓN Y LA ACTIVIDAD FÍSICA</t>
  </si>
  <si>
    <t>4399062</t>
  </si>
  <si>
    <t>SERVICIOS TECNOLÓGICOS</t>
  </si>
  <si>
    <t>8</t>
  </si>
  <si>
    <t>MEJORAMIENTO SEDES COLDEPORTES  BOGOTÁ</t>
  </si>
  <si>
    <t>53105B</t>
  </si>
  <si>
    <t>5. CONVERGENCIA REGIONAL / B. ENTIDADES PÚBLICAS TERRITORIALES Y NACIONALES FORTALECIDAS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</si>
  <si>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</si>
  <si>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</si>
  <si>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</si>
  <si>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</si>
  <si>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</si>
  <si>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</si>
  <si>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</si>
  <si>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</si>
  <si>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>SERVICIO DE ACTUALIZACION DEL SISTEMA DE GESTION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</si>
  <si>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</t>
    </r>
  </si>
  <si>
    <t>Fuente de Información: SIIF - GIT Gestión Presupuestal</t>
  </si>
  <si>
    <t>INFORME DE RESERVA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</si>
  <si>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</si>
  <si>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>MARZO</t>
  </si>
  <si>
    <t>COMPROMISO ACUMULADOS
CONSTITUCIÓN</t>
  </si>
  <si>
    <t>LIBERACIONES</t>
  </si>
  <si>
    <t>COMPROMISO ACUMULADOS
VIGENTES</t>
  </si>
  <si>
    <t>% EJECUCIÓN</t>
  </si>
  <si>
    <t>Item</t>
  </si>
  <si>
    <t>A+C</t>
  </si>
  <si>
    <t>TOTAL RESERVAS</t>
  </si>
  <si>
    <t>SERVICIOS DE ALOJAMIENTO; SERVICIOS DE SUMINISTRO DE COMIDAS Y BEBIDAS; SERVICIOS DE TRANSPORTE; Y SERVICIOS DE DISTRIBUCIÓN DE ELECTRICIDAD, GAS Y AGUA</t>
  </si>
  <si>
    <t>APOYO A LA EDUCACIÓN FÍSICA EXTRAESCOLAR Y EL DEPORTE FORMATIVO PARA LA INFANCIA, ADOLESCENCIA Y JUVENTUD A NIVEL   NACIONAL</t>
  </si>
  <si>
    <t>0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</si>
  <si>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</si>
  <si>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</si>
  <si>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</si>
  <si>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</si>
  <si>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 xml:space="preserve">SERVICIO DE PROMOCIÓN DE LA ACTIVIDAD FÍSICA, LA RECREACIÓN Y EL DEPORTE - </t>
  </si>
  <si>
    <t>10</t>
  </si>
  <si>
    <t>DESARROLLO DE LA RECREACIÓN A NIVEL   NACIONAL</t>
  </si>
  <si>
    <t>11</t>
  </si>
  <si>
    <t>DESARROLLO AL DEPORTE SOCIAL COMUNITARIO  NACIONAL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</si>
  <si>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</si>
  <si>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</si>
  <si>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</si>
  <si>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</si>
  <si>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 xml:space="preserve"> SERVICIO DE ESCUELAS DEPORTIVAS</t>
  </si>
  <si>
    <t>16</t>
  </si>
  <si>
    <t>APOYO A LA INFRAESTRUCTURA DEPORTIVA, RECREATIVA Y DE LA ACTIVIDAD FÍSICA A NIVEL   NACIONAL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</si>
  <si>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</si>
  <si>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</si>
  <si>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</si>
  <si>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</si>
  <si>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</si>
  <si>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SERVICIO DE APOYO FINANCIERO A ATLETAS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</si>
  <si>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</si>
  <si>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</si>
  <si>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</si>
  <si>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</si>
  <si>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</si>
  <si>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20</t>
  </si>
  <si>
    <t>DESARROLLO DE POLÍTICAS PÚBLICAS E INVESTIGACIÓN SECTORIAL A NIVEL    NACIONAL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</si>
  <si>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</si>
  <si>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</si>
  <si>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</si>
  <si>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</si>
  <si>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</si>
  <si>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</si>
  <si>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</si>
  <si>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SERVICIO DE ORGANIZACIÓN DE EVENTOS DEPORTIVOS DE ALTO RENDIMIENTO</t>
  </si>
  <si>
    <t xml:space="preserve">SERVICIO DE INSPECCIÓN, VIGILANCIA Y CONTROL AL SISTEMA NACIONAL DEL DEPORTE </t>
  </si>
  <si>
    <t>25</t>
  </si>
  <si>
    <t>DESARROLLO AL LABORATORIO DEL CONTROL AL DOPAJE   NACIONAL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</si>
  <si>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</si>
  <si>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</si>
  <si>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</si>
  <si>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</si>
  <si>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4399054</t>
  </si>
  <si>
    <t xml:space="preserve">DOCUMENTOS DE PLANEACIÓN </t>
  </si>
  <si>
    <t>SERVICIO DE EDUCACIÓN INFORMAL PARA LA GESTIÓN ADMINISTRATIVA</t>
  </si>
  <si>
    <t>4399061</t>
  </si>
  <si>
    <t>SERVICIOS DE INFORMACIÓN IMPLEMENTADOS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</si>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</sst>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0.0%"/>
    <numFmt numFmtId="167" formatCode="[$-1240A]&quot;$&quot;\ #,##0.00;\-&quot;$&quot;\ #,##0.00"/>
  </numFmts>
  <fonts count="3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u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7"/>
      <color theme="1"/>
      <name val="Arial"/>
      <family val="2"/>
    </font>
    <font>
      <sz val="7"/>
      <color theme="1" tint="0.499984740745262"/>
      <name val="Arial"/>
      <family val="2"/>
    </font>
    <font>
      <b/>
      <sz val="6"/>
      <color theme="0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0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sz val="10"/>
      <color rgb="FFFF0000"/>
      <name val="Arial"/>
      <family val="2"/>
    </font>
    <font>
      <sz val="7"/>
      <color theme="0" tint="-0.499984740745262"/>
      <name val="Arial"/>
      <family val="2"/>
    </font>
    <font>
      <sz val="8"/>
      <color rgb="FF000000"/>
      <name val="Times New Roman"/>
      <family val="1"/>
    </font>
    <font>
      <b/>
      <sz val="8"/>
      <color rgb="FFFF0000"/>
      <name val="Arial"/>
      <family val="2"/>
    </font>
    <font>
      <b/>
      <sz val="10"/>
      <color theme="0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7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7">
    <xf numFmtId="0" fontId="0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</cellStyleXfs>
  <cellXfs count="527">
    <xf numFmtId="0" fontId="0" fillId="0" borderId="0" xfId="0"/>
    <xf numFmtId="0" fontId="8" fillId="2" borderId="1" xfId="14" applyFont="1" applyFill="1" applyBorder="1" applyAlignment="1">
      <alignment vertical="center"/>
    </xf>
    <xf numFmtId="0" fontId="8" fillId="2" borderId="0" xfId="14" applyFont="1" applyFill="1" applyAlignment="1">
      <alignment vertical="center"/>
    </xf>
    <xf numFmtId="0" fontId="8" fillId="2" borderId="0" xfId="14" applyFont="1" applyFill="1" applyAlignment="1">
      <alignment horizontal="center" vertical="center"/>
    </xf>
    <xf numFmtId="0" fontId="8" fillId="2" borderId="2" xfId="14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14" applyNumberFormat="1" applyFont="1" applyFill="1" applyAlignment="1">
      <alignment horizontal="center"/>
    </xf>
    <xf numFmtId="49" fontId="8" fillId="2" borderId="1" xfId="14" applyNumberFormat="1" applyFont="1" applyFill="1" applyBorder="1" applyAlignment="1">
      <alignment horizontal="center" vertical="center"/>
    </xf>
    <xf numFmtId="49" fontId="8" fillId="2" borderId="0" xfId="14" applyNumberFormat="1" applyFont="1" applyFill="1" applyAlignment="1">
      <alignment horizontal="center" vertical="center"/>
    </xf>
    <xf numFmtId="49" fontId="7" fillId="2" borderId="0" xfId="14" applyNumberFormat="1" applyFont="1" applyFill="1" applyAlignment="1">
      <alignment horizontal="center" vertical="center"/>
    </xf>
    <xf numFmtId="49" fontId="6" fillId="2" borderId="3" xfId="8" applyNumberFormat="1" applyFont="1" applyFill="1" applyBorder="1" applyAlignment="1">
      <alignment horizontal="center" vertical="center"/>
    </xf>
    <xf numFmtId="0" fontId="10" fillId="2" borderId="0" xfId="14" applyFont="1" applyFill="1"/>
    <xf numFmtId="0" fontId="10" fillId="2" borderId="0" xfId="14" applyFont="1" applyFill="1" applyAlignment="1">
      <alignment horizontal="center"/>
    </xf>
    <xf numFmtId="9" fontId="8" fillId="2" borderId="4" xfId="16" applyFont="1" applyFill="1" applyBorder="1" applyAlignment="1" applyProtection="1">
      <alignment vertical="center"/>
    </xf>
    <xf numFmtId="9" fontId="8" fillId="2" borderId="5" xfId="16" applyFont="1" applyFill="1" applyBorder="1" applyAlignment="1" applyProtection="1">
      <alignment vertical="center"/>
    </xf>
    <xf numFmtId="9" fontId="8" fillId="2" borderId="5" xfId="16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16" applyFont="1" applyFill="1" applyBorder="1" applyAlignment="1" applyProtection="1">
      <alignment vertical="center"/>
      <protection locked="0"/>
    </xf>
    <xf numFmtId="9" fontId="7" fillId="2" borderId="5" xfId="16" applyFont="1" applyFill="1" applyBorder="1" applyAlignment="1" applyProtection="1">
      <alignment horizontal="left" vertical="center"/>
    </xf>
    <xf numFmtId="1" fontId="8" fillId="2" borderId="0" xfId="14" applyNumberFormat="1" applyFont="1" applyFill="1" applyAlignment="1">
      <alignment horizontal="center" vertical="center"/>
    </xf>
    <xf numFmtId="0" fontId="7" fillId="2" borderId="0" xfId="14" applyFont="1" applyFill="1" applyAlignment="1">
      <alignment horizontal="center"/>
    </xf>
    <xf numFmtId="1" fontId="7" fillId="2" borderId="0" xfId="14" applyNumberFormat="1" applyFont="1" applyFill="1" applyAlignment="1">
      <alignment horizontal="center"/>
    </xf>
    <xf numFmtId="0" fontId="8" fillId="2" borderId="6" xfId="14" applyFont="1" applyFill="1" applyBorder="1" applyAlignment="1">
      <alignment horizontal="center" vertical="center"/>
    </xf>
    <xf numFmtId="0" fontId="8" fillId="2" borderId="1" xfId="14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14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14" applyFont="1" applyFill="1" applyBorder="1" applyAlignment="1">
      <alignment horizontal="center" vertical="center"/>
    </xf>
    <xf numFmtId="0" fontId="7" fillId="2" borderId="0" xfId="14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14" applyNumberFormat="1" applyFont="1" applyFill="1" applyAlignment="1">
      <alignment horizontal="center" vertical="center"/>
    </xf>
    <xf numFmtId="0" fontId="7" fillId="2" borderId="2" xfId="14" applyFont="1" applyFill="1" applyBorder="1" applyAlignment="1">
      <alignment horizontal="center"/>
    </xf>
    <xf numFmtId="4" fontId="6" fillId="2" borderId="3" xfId="8" applyNumberFormat="1" applyFont="1" applyFill="1" applyBorder="1" applyAlignment="1">
      <alignment horizontal="center" vertical="center"/>
    </xf>
    <xf numFmtId="1" fontId="6" fillId="2" borderId="3" xfId="8" applyNumberFormat="1" applyFont="1" applyFill="1" applyBorder="1" applyAlignment="1">
      <alignment horizontal="center" vertical="center"/>
    </xf>
    <xf numFmtId="4" fontId="6" fillId="2" borderId="7" xfId="8" applyNumberFormat="1" applyFont="1" applyFill="1" applyBorder="1" applyAlignment="1">
      <alignment horizontal="center" vertical="center"/>
    </xf>
    <xf numFmtId="1" fontId="10" fillId="2" borderId="0" xfId="14" applyNumberFormat="1" applyFont="1" applyFill="1" applyAlignment="1">
      <alignment horizontal="center"/>
    </xf>
    <xf numFmtId="4" fontId="7" fillId="2" borderId="0" xfId="14" applyNumberFormat="1" applyFont="1" applyFill="1"/>
    <xf numFmtId="4" fontId="6" fillId="2" borderId="3" xfId="14" applyNumberFormat="1" applyFont="1" applyFill="1" applyBorder="1" applyAlignment="1">
      <alignment horizontal="right" vertical="center"/>
    </xf>
    <xf numFmtId="4" fontId="6" fillId="0" borderId="3" xfId="8" applyNumberFormat="1" applyFont="1" applyFill="1" applyBorder="1" applyAlignment="1">
      <alignment horizontal="center" vertical="center"/>
    </xf>
    <xf numFmtId="1" fontId="6" fillId="0" borderId="3" xfId="8" applyNumberFormat="1" applyFont="1" applyFill="1" applyBorder="1" applyAlignment="1">
      <alignment horizontal="center" vertical="center"/>
    </xf>
    <xf numFmtId="49" fontId="6" fillId="0" borderId="3" xfId="8" applyNumberFormat="1" applyFont="1" applyFill="1" applyBorder="1" applyAlignment="1">
      <alignment horizontal="center" vertical="center"/>
    </xf>
    <xf numFmtId="4" fontId="6" fillId="0" borderId="7" xfId="8" applyNumberFormat="1" applyFont="1" applyFill="1" applyBorder="1" applyAlignment="1">
      <alignment horizontal="center" vertical="center"/>
    </xf>
    <xf numFmtId="4" fontId="6" fillId="0" borderId="3" xfId="14" applyNumberFormat="1" applyFont="1" applyBorder="1" applyAlignment="1">
      <alignment horizontal="right" vertical="center"/>
    </xf>
    <xf numFmtId="9" fontId="6" fillId="0" borderId="8" xfId="16" applyFont="1" applyFill="1" applyBorder="1" applyAlignment="1">
      <alignment horizontal="center" vertical="center"/>
    </xf>
    <xf numFmtId="4" fontId="20" fillId="0" borderId="3" xfId="14" applyNumberFormat="1" applyFont="1" applyBorder="1" applyAlignment="1">
      <alignment horizontal="right" vertical="center"/>
    </xf>
    <xf numFmtId="9" fontId="7" fillId="2" borderId="0" xfId="16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9" xfId="14" applyNumberFormat="1" applyFont="1" applyFill="1" applyBorder="1" applyAlignment="1">
      <alignment horizontal="center" vertical="center"/>
    </xf>
    <xf numFmtId="1" fontId="6" fillId="2" borderId="3" xfId="14" applyNumberFormat="1" applyFont="1" applyFill="1" applyBorder="1" applyAlignment="1">
      <alignment horizontal="center" vertical="center"/>
    </xf>
    <xf numFmtId="9" fontId="6" fillId="2" borderId="10" xfId="16" applyFont="1" applyFill="1" applyBorder="1" applyAlignment="1">
      <alignment horizontal="center" vertical="center"/>
    </xf>
    <xf numFmtId="1" fontId="6" fillId="0" borderId="9" xfId="14" applyNumberFormat="1" applyFont="1" applyBorder="1" applyAlignment="1">
      <alignment horizontal="center" vertical="center"/>
    </xf>
    <xf numFmtId="1" fontId="6" fillId="0" borderId="3" xfId="14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14" applyNumberFormat="1" applyFont="1" applyFill="1"/>
    <xf numFmtId="10" fontId="7" fillId="2" borderId="0" xfId="16" applyNumberFormat="1" applyFont="1" applyFill="1" applyAlignment="1"/>
    <xf numFmtId="4" fontId="7" fillId="2" borderId="1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2" xfId="14" applyNumberFormat="1" applyFont="1" applyBorder="1" applyAlignment="1">
      <alignment horizontal="right" vertical="center"/>
    </xf>
    <xf numFmtId="4" fontId="6" fillId="0" borderId="3" xfId="14" applyNumberFormat="1" applyFont="1" applyBorder="1" applyAlignment="1">
      <alignment horizontal="right" vertical="center" wrapText="1"/>
    </xf>
    <xf numFmtId="4" fontId="6" fillId="0" borderId="13" xfId="14" applyNumberFormat="1" applyFont="1" applyBorder="1" applyAlignment="1">
      <alignment horizontal="right" vertical="top"/>
    </xf>
    <xf numFmtId="4" fontId="6" fillId="0" borderId="14" xfId="14" applyNumberFormat="1" applyFont="1" applyBorder="1" applyAlignment="1">
      <alignment horizontal="right" vertical="center"/>
    </xf>
    <xf numFmtId="1" fontId="6" fillId="0" borderId="15" xfId="14" applyNumberFormat="1" applyFont="1" applyBorder="1" applyAlignment="1">
      <alignment horizontal="center" vertical="center"/>
    </xf>
    <xf numFmtId="1" fontId="6" fillId="0" borderId="14" xfId="14" applyNumberFormat="1" applyFont="1" applyBorder="1" applyAlignment="1">
      <alignment horizontal="center" vertical="center"/>
    </xf>
    <xf numFmtId="49" fontId="6" fillId="0" borderId="14" xfId="14" applyNumberFormat="1" applyFont="1" applyBorder="1" applyAlignment="1">
      <alignment horizontal="center" vertical="center"/>
    </xf>
    <xf numFmtId="1" fontId="6" fillId="0" borderId="16" xfId="14" applyNumberFormat="1" applyFont="1" applyBorder="1" applyAlignment="1">
      <alignment horizontal="center" vertical="center"/>
    </xf>
    <xf numFmtId="9" fontId="6" fillId="0" borderId="17" xfId="16" applyFont="1" applyFill="1" applyBorder="1" applyAlignment="1">
      <alignment horizontal="center" vertical="center"/>
    </xf>
    <xf numFmtId="0" fontId="11" fillId="2" borderId="0" xfId="14" applyFont="1" applyFill="1" applyAlignment="1">
      <alignment horizontal="justify" wrapText="1"/>
    </xf>
    <xf numFmtId="0" fontId="12" fillId="2" borderId="1" xfId="14" applyFont="1" applyFill="1" applyBorder="1" applyAlignment="1">
      <alignment horizontal="justify" vertical="center" wrapText="1"/>
    </xf>
    <xf numFmtId="0" fontId="12" fillId="2" borderId="0" xfId="14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1" fontId="12" fillId="2" borderId="3" xfId="14" applyNumberFormat="1" applyFont="1" applyFill="1" applyBorder="1" applyAlignment="1">
      <alignment horizontal="left" vertical="center" wrapText="1"/>
    </xf>
    <xf numFmtId="1" fontId="12" fillId="0" borderId="3" xfId="14" applyNumberFormat="1" applyFont="1" applyBorder="1" applyAlignment="1">
      <alignment horizontal="left" vertical="center" wrapText="1"/>
    </xf>
    <xf numFmtId="1" fontId="12" fillId="0" borderId="14" xfId="14" applyNumberFormat="1" applyFont="1" applyBorder="1" applyAlignment="1">
      <alignment horizontal="justify" vertical="center" wrapText="1"/>
    </xf>
    <xf numFmtId="1" fontId="12" fillId="0" borderId="3" xfId="14" applyNumberFormat="1" applyFont="1" applyBorder="1" applyAlignment="1">
      <alignment horizontal="justify" vertical="justify" wrapText="1"/>
    </xf>
    <xf numFmtId="4" fontId="11" fillId="2" borderId="0" xfId="14" applyNumberFormat="1" applyFont="1" applyFill="1" applyAlignment="1">
      <alignment horizontal="justify" wrapText="1"/>
    </xf>
    <xf numFmtId="0" fontId="13" fillId="2" borderId="0" xfId="14" applyFont="1" applyFill="1" applyAlignment="1">
      <alignment horizontal="justify" wrapText="1"/>
    </xf>
    <xf numFmtId="4" fontId="6" fillId="0" borderId="14" xfId="14" applyNumberFormat="1" applyFont="1" applyBorder="1" applyAlignment="1">
      <alignment horizontal="right" vertical="top"/>
    </xf>
    <xf numFmtId="0" fontId="7" fillId="2" borderId="2" xfId="14" applyFont="1" applyFill="1" applyBorder="1" applyAlignment="1">
      <alignment horizontal="left"/>
    </xf>
    <xf numFmtId="0" fontId="7" fillId="2" borderId="0" xfId="14" applyFont="1" applyFill="1" applyAlignment="1">
      <alignment horizontal="left"/>
    </xf>
    <xf numFmtId="1" fontId="7" fillId="2" borderId="0" xfId="14" applyNumberFormat="1" applyFont="1" applyFill="1" applyAlignment="1">
      <alignment horizontal="left"/>
    </xf>
    <xf numFmtId="49" fontId="7" fillId="2" borderId="0" xfId="14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21" fillId="0" borderId="3" xfId="14" applyNumberFormat="1" applyFont="1" applyBorder="1" applyAlignment="1">
      <alignment horizontal="right" vertical="center"/>
    </xf>
    <xf numFmtId="4" fontId="21" fillId="0" borderId="18" xfId="14" applyNumberFormat="1" applyFont="1" applyBorder="1" applyAlignment="1">
      <alignment horizontal="right" vertical="center"/>
    </xf>
    <xf numFmtId="4" fontId="21" fillId="0" borderId="3" xfId="14" applyNumberFormat="1" applyFont="1" applyBorder="1" applyAlignment="1">
      <alignment horizontal="right" vertical="center" wrapText="1"/>
    </xf>
    <xf numFmtId="4" fontId="21" fillId="0" borderId="19" xfId="14" applyNumberFormat="1" applyFont="1" applyBorder="1" applyAlignment="1">
      <alignment horizontal="right" vertical="center"/>
    </xf>
    <xf numFmtId="0" fontId="22" fillId="3" borderId="20" xfId="14" applyFont="1" applyFill="1" applyBorder="1" applyAlignment="1">
      <alignment horizontal="center" vertical="center" wrapText="1"/>
    </xf>
    <xf numFmtId="1" fontId="22" fillId="3" borderId="20" xfId="14" applyNumberFormat="1" applyFont="1" applyFill="1" applyBorder="1" applyAlignment="1">
      <alignment horizontal="center" vertical="center" wrapText="1"/>
    </xf>
    <xf numFmtId="49" fontId="22" fillId="3" borderId="20" xfId="14" applyNumberFormat="1" applyFont="1" applyFill="1" applyBorder="1" applyAlignment="1">
      <alignment horizontal="center" vertical="center" wrapText="1"/>
    </xf>
    <xf numFmtId="0" fontId="22" fillId="3" borderId="21" xfId="14" applyFont="1" applyFill="1" applyBorder="1" applyAlignment="1">
      <alignment horizontal="center" vertical="center" wrapText="1"/>
    </xf>
    <xf numFmtId="1" fontId="21" fillId="0" borderId="9" xfId="14" applyNumberFormat="1" applyFont="1" applyBorder="1" applyAlignment="1">
      <alignment horizontal="center" vertical="center"/>
    </xf>
    <xf numFmtId="1" fontId="21" fillId="0" borderId="3" xfId="14" applyNumberFormat="1" applyFont="1" applyBorder="1" applyAlignment="1">
      <alignment horizontal="center" vertical="center"/>
    </xf>
    <xf numFmtId="4" fontId="21" fillId="0" borderId="3" xfId="8" applyNumberFormat="1" applyFont="1" applyFill="1" applyBorder="1" applyAlignment="1">
      <alignment horizontal="center" vertical="center"/>
    </xf>
    <xf numFmtId="1" fontId="21" fillId="0" borderId="3" xfId="8" applyNumberFormat="1" applyFont="1" applyFill="1" applyBorder="1" applyAlignment="1">
      <alignment horizontal="center" vertical="center"/>
    </xf>
    <xf numFmtId="49" fontId="21" fillId="0" borderId="3" xfId="8" applyNumberFormat="1" applyFont="1" applyFill="1" applyBorder="1" applyAlignment="1">
      <alignment horizontal="center" vertical="center"/>
    </xf>
    <xf numFmtId="4" fontId="21" fillId="0" borderId="7" xfId="8" applyNumberFormat="1" applyFont="1" applyFill="1" applyBorder="1" applyAlignment="1">
      <alignment horizontal="center" vertical="center"/>
    </xf>
    <xf numFmtId="1" fontId="23" fillId="0" borderId="3" xfId="14" applyNumberFormat="1" applyFont="1" applyBorder="1" applyAlignment="1">
      <alignment horizontal="left" vertical="center" wrapText="1"/>
    </xf>
    <xf numFmtId="9" fontId="21" fillId="0" borderId="8" xfId="16" applyFont="1" applyFill="1" applyBorder="1" applyAlignment="1">
      <alignment horizontal="center" vertical="center"/>
    </xf>
    <xf numFmtId="4" fontId="24" fillId="0" borderId="0" xfId="0" applyNumberFormat="1" applyFont="1"/>
    <xf numFmtId="0" fontId="25" fillId="0" borderId="0" xfId="0" applyFont="1"/>
    <xf numFmtId="1" fontId="6" fillId="0" borderId="9" xfId="14" applyNumberFormat="1" applyFont="1" applyBorder="1" applyAlignment="1">
      <alignment horizontal="center" vertical="center" wrapText="1"/>
    </xf>
    <xf numFmtId="1" fontId="6" fillId="0" borderId="3" xfId="14" applyNumberFormat="1" applyFont="1" applyBorder="1" applyAlignment="1">
      <alignment horizontal="center" vertical="center" wrapText="1"/>
    </xf>
    <xf numFmtId="4" fontId="6" fillId="0" borderId="3" xfId="8" applyNumberFormat="1" applyFont="1" applyFill="1" applyBorder="1" applyAlignment="1">
      <alignment horizontal="center" vertical="center" wrapText="1"/>
    </xf>
    <xf numFmtId="1" fontId="6" fillId="0" borderId="3" xfId="8" applyNumberFormat="1" applyFont="1" applyFill="1" applyBorder="1" applyAlignment="1">
      <alignment horizontal="center" vertical="center" wrapText="1"/>
    </xf>
    <xf numFmtId="49" fontId="6" fillId="0" borderId="3" xfId="8" applyNumberFormat="1" applyFont="1" applyFill="1" applyBorder="1" applyAlignment="1">
      <alignment horizontal="center" vertical="center" wrapText="1"/>
    </xf>
    <xf numFmtId="4" fontId="6" fillId="0" borderId="7" xfId="8" applyNumberFormat="1" applyFont="1" applyFill="1" applyBorder="1" applyAlignment="1">
      <alignment horizontal="center" vertical="center" wrapText="1"/>
    </xf>
    <xf numFmtId="9" fontId="6" fillId="0" borderId="10" xfId="16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21" fillId="0" borderId="9" xfId="14" applyNumberFormat="1" applyFont="1" applyBorder="1" applyAlignment="1">
      <alignment horizontal="center" vertical="center" wrapText="1"/>
    </xf>
    <xf numFmtId="1" fontId="21" fillId="0" borderId="3" xfId="14" applyNumberFormat="1" applyFont="1" applyBorder="1" applyAlignment="1">
      <alignment horizontal="center" vertical="center" wrapText="1"/>
    </xf>
    <xf numFmtId="4" fontId="21" fillId="0" borderId="3" xfId="8" applyNumberFormat="1" applyFont="1" applyFill="1" applyBorder="1" applyAlignment="1">
      <alignment horizontal="center" vertical="center" wrapText="1"/>
    </xf>
    <xf numFmtId="1" fontId="21" fillId="0" borderId="3" xfId="8" applyNumberFormat="1" applyFont="1" applyFill="1" applyBorder="1" applyAlignment="1">
      <alignment horizontal="center" vertical="center" wrapText="1"/>
    </xf>
    <xf numFmtId="49" fontId="21" fillId="0" borderId="3" xfId="8" applyNumberFormat="1" applyFont="1" applyFill="1" applyBorder="1" applyAlignment="1">
      <alignment horizontal="center" vertical="center" wrapText="1"/>
    </xf>
    <xf numFmtId="4" fontId="21" fillId="0" borderId="7" xfId="8" applyNumberFormat="1" applyFont="1" applyFill="1" applyBorder="1" applyAlignment="1">
      <alignment horizontal="center" vertical="center" wrapText="1"/>
    </xf>
    <xf numFmtId="9" fontId="21" fillId="0" borderId="8" xfId="16" applyFont="1" applyFill="1" applyBorder="1" applyAlignment="1">
      <alignment horizontal="center" vertical="center" wrapText="1"/>
    </xf>
    <xf numFmtId="4" fontId="24" fillId="0" borderId="0" xfId="0" applyNumberFormat="1" applyFont="1" applyAlignment="1">
      <alignment wrapText="1"/>
    </xf>
    <xf numFmtId="0" fontId="25" fillId="0" borderId="0" xfId="0" applyFont="1" applyAlignment="1">
      <alignment wrapText="1"/>
    </xf>
    <xf numFmtId="9" fontId="7" fillId="0" borderId="8" xfId="16" applyFont="1" applyFill="1" applyBorder="1" applyAlignment="1">
      <alignment horizontal="center" vertical="center"/>
    </xf>
    <xf numFmtId="1" fontId="6" fillId="0" borderId="22" xfId="14" applyNumberFormat="1" applyFont="1" applyBorder="1" applyAlignment="1">
      <alignment horizontal="center" vertical="top"/>
    </xf>
    <xf numFmtId="1" fontId="6" fillId="0" borderId="13" xfId="14" applyNumberFormat="1" applyFont="1" applyBorder="1" applyAlignment="1">
      <alignment horizontal="center" vertical="top"/>
    </xf>
    <xf numFmtId="49" fontId="6" fillId="0" borderId="13" xfId="14" applyNumberFormat="1" applyFont="1" applyBorder="1" applyAlignment="1">
      <alignment horizontal="center" vertical="top"/>
    </xf>
    <xf numFmtId="1" fontId="6" fillId="0" borderId="23" xfId="14" applyNumberFormat="1" applyFont="1" applyBorder="1" applyAlignment="1">
      <alignment horizontal="center" vertical="top"/>
    </xf>
    <xf numFmtId="1" fontId="12" fillId="0" borderId="13" xfId="14" applyNumberFormat="1" applyFont="1" applyBorder="1" applyAlignment="1">
      <alignment horizontal="justify" vertical="top" wrapText="1"/>
    </xf>
    <xf numFmtId="9" fontId="6" fillId="0" borderId="24" xfId="16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3" fillId="0" borderId="3" xfId="14" applyNumberFormat="1" applyFont="1" applyBorder="1" applyAlignment="1">
      <alignment horizontal="justify" vertical="justify" wrapText="1"/>
    </xf>
    <xf numFmtId="9" fontId="21" fillId="0" borderId="25" xfId="16" applyFont="1" applyFill="1" applyBorder="1" applyAlignment="1">
      <alignment horizontal="center" vertical="center"/>
    </xf>
    <xf numFmtId="1" fontId="21" fillId="0" borderId="26" xfId="14" applyNumberFormat="1" applyFont="1" applyBorder="1" applyAlignment="1">
      <alignment horizontal="center" vertical="center"/>
    </xf>
    <xf numFmtId="1" fontId="21" fillId="0" borderId="18" xfId="14" applyNumberFormat="1" applyFont="1" applyBorder="1" applyAlignment="1">
      <alignment horizontal="center" vertical="center"/>
    </xf>
    <xf numFmtId="4" fontId="21" fillId="0" borderId="18" xfId="8" applyNumberFormat="1" applyFont="1" applyFill="1" applyBorder="1" applyAlignment="1">
      <alignment horizontal="center" vertical="center"/>
    </xf>
    <xf numFmtId="1" fontId="21" fillId="0" borderId="18" xfId="8" applyNumberFormat="1" applyFont="1" applyFill="1" applyBorder="1" applyAlignment="1">
      <alignment horizontal="center" vertical="center"/>
    </xf>
    <xf numFmtId="49" fontId="21" fillId="0" borderId="18" xfId="8" applyNumberFormat="1" applyFont="1" applyFill="1" applyBorder="1" applyAlignment="1">
      <alignment horizontal="center" vertical="center"/>
    </xf>
    <xf numFmtId="4" fontId="21" fillId="0" borderId="27" xfId="8" applyNumberFormat="1" applyFont="1" applyFill="1" applyBorder="1" applyAlignment="1">
      <alignment horizontal="center" vertical="center"/>
    </xf>
    <xf numFmtId="1" fontId="23" fillId="0" borderId="18" xfId="14" applyNumberFormat="1" applyFont="1" applyBorder="1" applyAlignment="1">
      <alignment horizontal="justify" vertical="justify" wrapText="1"/>
    </xf>
    <xf numFmtId="1" fontId="6" fillId="0" borderId="15" xfId="14" applyNumberFormat="1" applyFont="1" applyBorder="1" applyAlignment="1">
      <alignment horizontal="center" vertical="top"/>
    </xf>
    <xf numFmtId="1" fontId="6" fillId="0" borderId="14" xfId="14" applyNumberFormat="1" applyFont="1" applyBorder="1" applyAlignment="1">
      <alignment horizontal="center" vertical="top"/>
    </xf>
    <xf numFmtId="49" fontId="6" fillId="0" borderId="14" xfId="14" applyNumberFormat="1" applyFont="1" applyBorder="1" applyAlignment="1">
      <alignment horizontal="center" vertical="top"/>
    </xf>
    <xf numFmtId="1" fontId="6" fillId="0" borderId="16" xfId="14" applyNumberFormat="1" applyFont="1" applyBorder="1" applyAlignment="1">
      <alignment horizontal="center" vertical="top"/>
    </xf>
    <xf numFmtId="9" fontId="6" fillId="0" borderId="17" xfId="16" applyFont="1" applyFill="1" applyBorder="1" applyAlignment="1">
      <alignment horizontal="center" vertical="top"/>
    </xf>
    <xf numFmtId="1" fontId="12" fillId="0" borderId="3" xfId="14" applyNumberFormat="1" applyFont="1" applyBorder="1" applyAlignment="1">
      <alignment horizontal="justify" vertical="center" wrapText="1"/>
    </xf>
    <xf numFmtId="1" fontId="23" fillId="0" borderId="3" xfId="14" applyNumberFormat="1" applyFont="1" applyBorder="1" applyAlignment="1">
      <alignment horizontal="justify" vertical="center" wrapText="1"/>
    </xf>
    <xf numFmtId="1" fontId="23" fillId="0" borderId="18" xfId="14" applyNumberFormat="1" applyFont="1" applyBorder="1" applyAlignment="1">
      <alignment horizontal="justify" vertical="center" wrapText="1"/>
    </xf>
    <xf numFmtId="1" fontId="12" fillId="0" borderId="14" xfId="14" applyNumberFormat="1" applyFont="1" applyBorder="1" applyAlignment="1">
      <alignment horizontal="justify" vertical="top" wrapText="1"/>
    </xf>
    <xf numFmtId="9" fontId="6" fillId="0" borderId="28" xfId="16" applyFont="1" applyFill="1" applyBorder="1" applyAlignment="1">
      <alignment horizontal="center" vertical="top"/>
    </xf>
    <xf numFmtId="1" fontId="21" fillId="0" borderId="29" xfId="14" applyNumberFormat="1" applyFont="1" applyBorder="1" applyAlignment="1">
      <alignment horizontal="center" vertical="center"/>
    </xf>
    <xf numFmtId="1" fontId="21" fillId="0" borderId="19" xfId="14" applyNumberFormat="1" applyFont="1" applyBorder="1" applyAlignment="1">
      <alignment horizontal="center" vertical="center"/>
    </xf>
    <xf numFmtId="4" fontId="21" fillId="0" borderId="19" xfId="8" applyNumberFormat="1" applyFont="1" applyFill="1" applyBorder="1" applyAlignment="1">
      <alignment horizontal="center" vertical="center"/>
    </xf>
    <xf numFmtId="1" fontId="21" fillId="0" borderId="19" xfId="8" applyNumberFormat="1" applyFont="1" applyFill="1" applyBorder="1" applyAlignment="1">
      <alignment horizontal="center" vertical="center"/>
    </xf>
    <xf numFmtId="49" fontId="21" fillId="0" borderId="19" xfId="8" applyNumberFormat="1" applyFont="1" applyFill="1" applyBorder="1" applyAlignment="1">
      <alignment horizontal="center" vertical="center"/>
    </xf>
    <xf numFmtId="4" fontId="21" fillId="0" borderId="30" xfId="8" applyNumberFormat="1" applyFont="1" applyFill="1" applyBorder="1" applyAlignment="1">
      <alignment horizontal="center" vertical="center"/>
    </xf>
    <xf numFmtId="1" fontId="23" fillId="0" borderId="19" xfId="14" applyNumberFormat="1" applyFont="1" applyBorder="1" applyAlignment="1">
      <alignment horizontal="justify" vertical="justify" wrapText="1"/>
    </xf>
    <xf numFmtId="9" fontId="21" fillId="0" borderId="31" xfId="16" applyFont="1" applyFill="1" applyBorder="1" applyAlignment="1">
      <alignment horizontal="center" vertical="center"/>
    </xf>
    <xf numFmtId="1" fontId="26" fillId="4" borderId="22" xfId="14" applyNumberFormat="1" applyFont="1" applyFill="1" applyBorder="1" applyAlignment="1">
      <alignment horizontal="center" vertical="center"/>
    </xf>
    <xf numFmtId="1" fontId="26" fillId="4" borderId="13" xfId="14" applyNumberFormat="1" applyFont="1" applyFill="1" applyBorder="1" applyAlignment="1">
      <alignment horizontal="center" vertical="center"/>
    </xf>
    <xf numFmtId="49" fontId="26" fillId="4" borderId="13" xfId="14" applyNumberFormat="1" applyFont="1" applyFill="1" applyBorder="1" applyAlignment="1">
      <alignment horizontal="center" vertical="center"/>
    </xf>
    <xf numFmtId="1" fontId="26" fillId="4" borderId="23" xfId="14" applyNumberFormat="1" applyFont="1" applyFill="1" applyBorder="1" applyAlignment="1">
      <alignment horizontal="center" vertical="center"/>
    </xf>
    <xf numFmtId="1" fontId="22" fillId="4" borderId="13" xfId="14" applyNumberFormat="1" applyFont="1" applyFill="1" applyBorder="1" applyAlignment="1">
      <alignment horizontal="justify" vertical="center" wrapText="1"/>
    </xf>
    <xf numFmtId="4" fontId="26" fillId="4" borderId="13" xfId="14" applyNumberFormat="1" applyFont="1" applyFill="1" applyBorder="1" applyAlignment="1">
      <alignment horizontal="right" vertical="center"/>
    </xf>
    <xf numFmtId="9" fontId="26" fillId="4" borderId="32" xfId="16" applyFont="1" applyFill="1" applyBorder="1" applyAlignment="1">
      <alignment horizontal="center" vertical="center"/>
    </xf>
    <xf numFmtId="1" fontId="6" fillId="5" borderId="33" xfId="14" applyNumberFormat="1" applyFont="1" applyFill="1" applyBorder="1" applyAlignment="1">
      <alignment horizontal="center" vertical="center"/>
    </xf>
    <xf numFmtId="1" fontId="6" fillId="5" borderId="34" xfId="14" applyNumberFormat="1" applyFont="1" applyFill="1" applyBorder="1" applyAlignment="1">
      <alignment horizontal="center" vertical="center"/>
    </xf>
    <xf numFmtId="49" fontId="6" fillId="5" borderId="34" xfId="14" applyNumberFormat="1" applyFont="1" applyFill="1" applyBorder="1" applyAlignment="1">
      <alignment horizontal="center" vertical="center"/>
    </xf>
    <xf numFmtId="1" fontId="6" fillId="5" borderId="35" xfId="14" applyNumberFormat="1" applyFont="1" applyFill="1" applyBorder="1" applyAlignment="1">
      <alignment horizontal="center" vertical="center"/>
    </xf>
    <xf numFmtId="1" fontId="12" fillId="5" borderId="34" xfId="14" applyNumberFormat="1" applyFont="1" applyFill="1" applyBorder="1" applyAlignment="1">
      <alignment horizontal="justify" vertical="center" wrapText="1"/>
    </xf>
    <xf numFmtId="4" fontId="6" fillId="5" borderId="34" xfId="14" applyNumberFormat="1" applyFont="1" applyFill="1" applyBorder="1" applyAlignment="1">
      <alignment horizontal="right" vertical="center"/>
    </xf>
    <xf numFmtId="9" fontId="6" fillId="5" borderId="36" xfId="16" applyFont="1" applyFill="1" applyBorder="1" applyAlignment="1">
      <alignment horizontal="center" vertical="center"/>
    </xf>
    <xf numFmtId="166" fontId="7" fillId="2" borderId="0" xfId="16" applyNumberFormat="1" applyFont="1" applyFill="1" applyAlignment="1"/>
    <xf numFmtId="4" fontId="21" fillId="0" borderId="3" xfId="9" applyNumberFormat="1" applyFont="1" applyFill="1" applyBorder="1" applyAlignment="1">
      <alignment horizontal="center" vertical="center"/>
    </xf>
    <xf numFmtId="49" fontId="21" fillId="0" borderId="3" xfId="9" applyNumberFormat="1" applyFont="1" applyFill="1" applyBorder="1" applyAlignment="1">
      <alignment horizontal="center" vertical="center"/>
    </xf>
    <xf numFmtId="1" fontId="21" fillId="0" borderId="3" xfId="9" applyNumberFormat="1" applyFont="1" applyFill="1" applyBorder="1" applyAlignment="1">
      <alignment horizontal="center" vertical="center"/>
    </xf>
    <xf numFmtId="4" fontId="21" fillId="0" borderId="7" xfId="9" applyNumberFormat="1" applyFont="1" applyFill="1" applyBorder="1" applyAlignment="1">
      <alignment horizontal="center" vertical="center"/>
    </xf>
    <xf numFmtId="1" fontId="6" fillId="0" borderId="12" xfId="14" applyNumberFormat="1" applyFont="1" applyBorder="1" applyAlignment="1">
      <alignment horizontal="center" vertical="center"/>
    </xf>
    <xf numFmtId="49" fontId="6" fillId="0" borderId="12" xfId="14" applyNumberFormat="1" applyFont="1" applyBorder="1" applyAlignment="1">
      <alignment horizontal="center" vertical="center"/>
    </xf>
    <xf numFmtId="1" fontId="6" fillId="0" borderId="37" xfId="14" applyNumberFormat="1" applyFont="1" applyBorder="1" applyAlignment="1">
      <alignment horizontal="center" vertical="center"/>
    </xf>
    <xf numFmtId="1" fontId="12" fillId="0" borderId="12" xfId="14" applyNumberFormat="1" applyFont="1" applyBorder="1" applyAlignment="1">
      <alignment horizontal="justify" vertical="center" wrapText="1"/>
    </xf>
    <xf numFmtId="1" fontId="21" fillId="0" borderId="9" xfId="15" applyNumberFormat="1" applyFont="1" applyBorder="1" applyAlignment="1">
      <alignment horizontal="center" vertical="center"/>
    </xf>
    <xf numFmtId="1" fontId="21" fillId="0" borderId="3" xfId="15" applyNumberFormat="1" applyFont="1" applyBorder="1" applyAlignment="1">
      <alignment horizontal="center" vertical="center"/>
    </xf>
    <xf numFmtId="1" fontId="23" fillId="0" borderId="3" xfId="15" applyNumberFormat="1" applyFont="1" applyBorder="1" applyAlignment="1">
      <alignment horizontal="justify" vertical="center" wrapText="1"/>
    </xf>
    <xf numFmtId="4" fontId="21" fillId="0" borderId="3" xfId="15" applyNumberFormat="1" applyFont="1" applyBorder="1" applyAlignment="1">
      <alignment horizontal="right" vertical="center"/>
    </xf>
    <xf numFmtId="1" fontId="23" fillId="0" borderId="3" xfId="15" applyNumberFormat="1" applyFont="1" applyBorder="1" applyAlignment="1">
      <alignment horizontal="justify" vertical="justify" wrapText="1"/>
    </xf>
    <xf numFmtId="4" fontId="7" fillId="0" borderId="0" xfId="14" applyNumberFormat="1" applyFont="1"/>
    <xf numFmtId="0" fontId="8" fillId="0" borderId="1" xfId="14" applyFont="1" applyBorder="1" applyAlignment="1">
      <alignment vertical="center"/>
    </xf>
    <xf numFmtId="0" fontId="8" fillId="0" borderId="0" xfId="14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11" xfId="0" applyNumberFormat="1" applyFont="1" applyBorder="1" applyAlignment="1">
      <alignment vertical="center" wrapText="1"/>
    </xf>
    <xf numFmtId="165" fontId="7" fillId="0" borderId="0" xfId="14" applyNumberFormat="1" applyFont="1"/>
    <xf numFmtId="0" fontId="10" fillId="0" borderId="0" xfId="14" applyFont="1"/>
    <xf numFmtId="49" fontId="21" fillId="0" borderId="3" xfId="14" applyNumberFormat="1" applyFont="1" applyBorder="1" applyAlignment="1">
      <alignment horizontal="center" vertical="center" wrapText="1"/>
    </xf>
    <xf numFmtId="4" fontId="27" fillId="2" borderId="11" xfId="16" applyNumberFormat="1" applyFont="1" applyFill="1" applyBorder="1" applyAlignment="1">
      <alignment horizontal="right" vertical="center" wrapText="1"/>
    </xf>
    <xf numFmtId="166" fontId="8" fillId="2" borderId="0" xfId="16" applyNumberFormat="1" applyFont="1" applyFill="1" applyBorder="1" applyAlignment="1" applyProtection="1">
      <alignment vertical="center"/>
    </xf>
    <xf numFmtId="166" fontId="8" fillId="2" borderId="0" xfId="16" applyNumberFormat="1" applyFont="1" applyFill="1" applyBorder="1" applyAlignment="1" applyProtection="1">
      <alignment horizontal="center" vertical="center"/>
    </xf>
    <xf numFmtId="166" fontId="6" fillId="2" borderId="0" xfId="16" applyNumberFormat="1" applyFont="1" applyFill="1" applyBorder="1" applyAlignment="1" applyProtection="1">
      <alignment vertical="center"/>
      <protection locked="0"/>
    </xf>
    <xf numFmtId="166" fontId="7" fillId="2" borderId="0" xfId="16" applyNumberFormat="1" applyFont="1" applyFill="1" applyBorder="1" applyAlignment="1" applyProtection="1">
      <alignment horizontal="left" vertical="center"/>
    </xf>
    <xf numFmtId="166" fontId="16" fillId="2" borderId="0" xfId="16" applyNumberFormat="1" applyFont="1" applyFill="1" applyBorder="1" applyAlignment="1" applyProtection="1">
      <alignment horizontal="right" vertical="center"/>
    </xf>
    <xf numFmtId="166" fontId="28" fillId="2" borderId="0" xfId="16" applyNumberFormat="1" applyFont="1" applyFill="1" applyBorder="1" applyAlignment="1" applyProtection="1">
      <alignment horizontal="left" vertical="center"/>
    </xf>
    <xf numFmtId="166" fontId="8" fillId="2" borderId="1" xfId="16" applyNumberFormat="1" applyFont="1" applyFill="1" applyBorder="1" applyAlignment="1" applyProtection="1">
      <alignment vertical="center"/>
    </xf>
    <xf numFmtId="166" fontId="27" fillId="2" borderId="11" xfId="16" applyNumberFormat="1" applyFont="1" applyFill="1" applyBorder="1" applyAlignment="1">
      <alignment horizontal="right" vertical="center" wrapText="1"/>
    </xf>
    <xf numFmtId="4" fontId="15" fillId="2" borderId="0" xfId="15" applyNumberFormat="1" applyFont="1" applyFill="1" applyAlignment="1">
      <alignment horizontal="left" vertical="center"/>
    </xf>
    <xf numFmtId="166" fontId="29" fillId="2" borderId="0" xfId="16" applyNumberFormat="1" applyFont="1" applyFill="1" applyAlignment="1">
      <alignment vertical="center"/>
    </xf>
    <xf numFmtId="166" fontId="26" fillId="4" borderId="38" xfId="16" applyNumberFormat="1" applyFont="1" applyFill="1" applyBorder="1" applyAlignment="1">
      <alignment horizontal="center" vertical="center"/>
    </xf>
    <xf numFmtId="166" fontId="6" fillId="5" borderId="39" xfId="16" applyNumberFormat="1" applyFont="1" applyFill="1" applyBorder="1" applyAlignment="1">
      <alignment horizontal="center" vertical="center"/>
    </xf>
    <xf numFmtId="166" fontId="6" fillId="0" borderId="5" xfId="16" applyNumberFormat="1" applyFont="1" applyFill="1" applyBorder="1" applyAlignment="1">
      <alignment horizontal="center" vertical="center"/>
    </xf>
    <xf numFmtId="166" fontId="6" fillId="0" borderId="40" xfId="16" applyNumberFormat="1" applyFont="1" applyFill="1" applyBorder="1" applyAlignment="1">
      <alignment horizontal="center" vertical="center"/>
    </xf>
    <xf numFmtId="166" fontId="6" fillId="0" borderId="41" xfId="16" applyNumberFormat="1" applyFont="1" applyFill="1" applyBorder="1" applyAlignment="1">
      <alignment horizontal="center" vertical="center"/>
    </xf>
    <xf numFmtId="166" fontId="30" fillId="0" borderId="40" xfId="16" applyNumberFormat="1" applyFont="1" applyFill="1" applyBorder="1" applyAlignment="1">
      <alignment horizontal="center" vertical="center"/>
    </xf>
    <xf numFmtId="166" fontId="21" fillId="0" borderId="40" xfId="16" applyNumberFormat="1" applyFont="1" applyFill="1" applyBorder="1" applyAlignment="1">
      <alignment horizontal="center" vertical="center"/>
    </xf>
    <xf numFmtId="166" fontId="6" fillId="0" borderId="41" xfId="16" applyNumberFormat="1" applyFont="1" applyFill="1" applyBorder="1" applyAlignment="1">
      <alignment horizontal="center" vertical="center" wrapText="1"/>
    </xf>
    <xf numFmtId="166" fontId="20" fillId="5" borderId="39" xfId="16" applyNumberFormat="1" applyFont="1" applyFill="1" applyBorder="1" applyAlignment="1">
      <alignment horizontal="center" vertical="center"/>
    </xf>
    <xf numFmtId="166" fontId="21" fillId="0" borderId="42" xfId="16" applyNumberFormat="1" applyFont="1" applyFill="1" applyBorder="1" applyAlignment="1">
      <alignment horizontal="center" vertical="center"/>
    </xf>
    <xf numFmtId="166" fontId="27" fillId="2" borderId="0" xfId="16" applyNumberFormat="1" applyFont="1" applyFill="1" applyBorder="1" applyAlignment="1">
      <alignment horizontal="right" vertical="center" wrapText="1"/>
    </xf>
    <xf numFmtId="4" fontId="21" fillId="0" borderId="8" xfId="15" applyNumberFormat="1" applyFont="1" applyBorder="1" applyAlignment="1">
      <alignment horizontal="right" vertical="center"/>
    </xf>
    <xf numFmtId="166" fontId="6" fillId="0" borderId="40" xfId="16" applyNumberFormat="1" applyFont="1" applyFill="1" applyBorder="1" applyAlignment="1">
      <alignment horizontal="center" vertical="center" wrapText="1"/>
    </xf>
    <xf numFmtId="166" fontId="6" fillId="0" borderId="41" xfId="16" applyNumberFormat="1" applyFont="1" applyBorder="1" applyAlignment="1">
      <alignment horizontal="center" vertical="center"/>
    </xf>
    <xf numFmtId="0" fontId="8" fillId="2" borderId="6" xfId="15" applyFont="1" applyFill="1" applyBorder="1" applyAlignment="1">
      <alignment horizontal="center" vertical="center"/>
    </xf>
    <xf numFmtId="0" fontId="8" fillId="2" borderId="1" xfId="15" applyFont="1" applyFill="1" applyBorder="1" applyAlignment="1">
      <alignment horizontal="center" vertical="center"/>
    </xf>
    <xf numFmtId="0" fontId="15" fillId="2" borderId="1" xfId="15" applyFont="1" applyFill="1" applyBorder="1" applyAlignment="1">
      <alignment horizontal="center"/>
    </xf>
    <xf numFmtId="1" fontId="8" fillId="2" borderId="1" xfId="15" applyNumberFormat="1" applyFont="1" applyFill="1" applyBorder="1" applyAlignment="1">
      <alignment horizontal="center" vertical="center"/>
    </xf>
    <xf numFmtId="49" fontId="8" fillId="2" borderId="1" xfId="15" applyNumberFormat="1" applyFont="1" applyFill="1" applyBorder="1" applyAlignment="1">
      <alignment horizontal="center" vertical="center"/>
    </xf>
    <xf numFmtId="0" fontId="12" fillId="2" borderId="1" xfId="15" applyFont="1" applyFill="1" applyBorder="1" applyAlignment="1">
      <alignment horizontal="justify" vertical="center" wrapText="1"/>
    </xf>
    <xf numFmtId="0" fontId="8" fillId="2" borderId="1" xfId="15" applyFont="1" applyFill="1" applyBorder="1" applyAlignment="1">
      <alignment vertical="center"/>
    </xf>
    <xf numFmtId="0" fontId="1" fillId="0" borderId="0" xfId="15" applyAlignment="1">
      <alignment vertical="center"/>
    </xf>
    <xf numFmtId="0" fontId="1" fillId="2" borderId="0" xfId="15" applyFill="1" applyAlignment="1">
      <alignment vertical="center"/>
    </xf>
    <xf numFmtId="0" fontId="8" fillId="2" borderId="2" xfId="15" applyFont="1" applyFill="1" applyBorder="1" applyAlignment="1">
      <alignment horizontal="center" vertical="center"/>
    </xf>
    <xf numFmtId="0" fontId="8" fillId="2" borderId="0" xfId="15" applyFont="1" applyFill="1" applyAlignment="1">
      <alignment horizontal="center" vertical="center"/>
    </xf>
    <xf numFmtId="0" fontId="16" fillId="2" borderId="0" xfId="15" applyFont="1" applyFill="1" applyAlignment="1">
      <alignment horizontal="center"/>
    </xf>
    <xf numFmtId="0" fontId="15" fillId="2" borderId="0" xfId="15" applyFont="1" applyFill="1" applyAlignment="1">
      <alignment horizontal="center"/>
    </xf>
    <xf numFmtId="1" fontId="8" fillId="2" borderId="0" xfId="15" applyNumberFormat="1" applyFont="1" applyFill="1" applyAlignment="1">
      <alignment horizontal="center" vertical="center"/>
    </xf>
    <xf numFmtId="49" fontId="8" fillId="2" borderId="0" xfId="15" applyNumberFormat="1" applyFont="1" applyFill="1" applyAlignment="1">
      <alignment horizontal="center" vertical="center"/>
    </xf>
    <xf numFmtId="0" fontId="12" fillId="2" borderId="0" xfId="15" applyFont="1" applyFill="1" applyAlignment="1">
      <alignment horizontal="justify" vertical="center" wrapText="1"/>
    </xf>
    <xf numFmtId="0" fontId="8" fillId="2" borderId="0" xfId="15" applyFont="1" applyFill="1" applyAlignment="1">
      <alignment vertical="center"/>
    </xf>
    <xf numFmtId="167" fontId="31" fillId="0" borderId="0" xfId="15" applyNumberFormat="1" applyFont="1" applyAlignment="1">
      <alignment horizontal="right" vertical="center" wrapText="1" readingOrder="1"/>
    </xf>
    <xf numFmtId="4" fontId="8" fillId="2" borderId="0" xfId="15" applyNumberFormat="1" applyFont="1" applyFill="1" applyAlignment="1">
      <alignment vertical="center"/>
    </xf>
    <xf numFmtId="0" fontId="7" fillId="2" borderId="2" xfId="15" applyFont="1" applyFill="1" applyBorder="1" applyAlignment="1">
      <alignment horizontal="center" vertical="center"/>
    </xf>
    <xf numFmtId="0" fontId="7" fillId="2" borderId="0" xfId="15" applyFont="1" applyFill="1" applyAlignment="1">
      <alignment horizontal="center" vertical="center"/>
    </xf>
    <xf numFmtId="0" fontId="1" fillId="2" borderId="0" xfId="15" applyFill="1"/>
    <xf numFmtId="0" fontId="1" fillId="2" borderId="0" xfId="15" applyFill="1" applyAlignment="1">
      <alignment horizontal="center"/>
    </xf>
    <xf numFmtId="1" fontId="7" fillId="2" borderId="0" xfId="15" applyNumberFormat="1" applyFont="1" applyFill="1" applyAlignment="1">
      <alignment horizontal="center" vertical="center"/>
    </xf>
    <xf numFmtId="49" fontId="7" fillId="2" borderId="0" xfId="15" applyNumberFormat="1" applyFont="1" applyFill="1" applyAlignment="1">
      <alignment horizontal="center" vertical="center"/>
    </xf>
    <xf numFmtId="0" fontId="11" fillId="2" borderId="0" xfId="15" applyFont="1" applyFill="1" applyAlignment="1">
      <alignment horizontal="justify" wrapText="1"/>
    </xf>
    <xf numFmtId="4" fontId="7" fillId="2" borderId="0" xfId="15" applyNumberFormat="1" applyFont="1" applyFill="1" applyAlignment="1">
      <alignment vertical="center"/>
    </xf>
    <xf numFmtId="4" fontId="6" fillId="2" borderId="0" xfId="15" applyNumberFormat="1" applyFont="1" applyFill="1" applyAlignment="1" applyProtection="1">
      <alignment vertical="center"/>
      <protection locked="0"/>
    </xf>
    <xf numFmtId="0" fontId="7" fillId="2" borderId="2" xfId="15" applyFont="1" applyFill="1" applyBorder="1" applyAlignment="1">
      <alignment horizontal="center"/>
    </xf>
    <xf numFmtId="0" fontId="7" fillId="2" borderId="0" xfId="15" applyFont="1" applyFill="1" applyAlignment="1">
      <alignment horizontal="center"/>
    </xf>
    <xf numFmtId="0" fontId="1" fillId="2" borderId="0" xfId="15" applyFill="1" applyAlignment="1">
      <alignment horizontal="center" vertical="center"/>
    </xf>
    <xf numFmtId="1" fontId="7" fillId="2" borderId="0" xfId="15" applyNumberFormat="1" applyFont="1" applyFill="1" applyAlignment="1">
      <alignment horizontal="center"/>
    </xf>
    <xf numFmtId="49" fontId="7" fillId="2" borderId="0" xfId="15" applyNumberFormat="1" applyFont="1" applyFill="1" applyAlignment="1">
      <alignment horizontal="center"/>
    </xf>
    <xf numFmtId="0" fontId="11" fillId="2" borderId="0" xfId="15" quotePrefix="1" applyFont="1" applyFill="1" applyAlignment="1">
      <alignment horizontal="justify" vertical="center" wrapText="1"/>
    </xf>
    <xf numFmtId="4" fontId="1" fillId="2" borderId="0" xfId="15" applyNumberFormat="1" applyFill="1" applyAlignment="1">
      <alignment vertical="center"/>
    </xf>
    <xf numFmtId="4" fontId="16" fillId="2" borderId="0" xfId="15" applyNumberFormat="1" applyFont="1" applyFill="1" applyAlignment="1">
      <alignment vertical="center"/>
    </xf>
    <xf numFmtId="4" fontId="11" fillId="2" borderId="0" xfId="15" applyNumberFormat="1" applyFont="1" applyFill="1" applyAlignment="1">
      <alignment vertical="center"/>
    </xf>
    <xf numFmtId="44" fontId="7" fillId="2" borderId="0" xfId="10" applyFont="1" applyFill="1" applyBorder="1" applyAlignment="1" applyProtection="1">
      <alignment vertical="center"/>
    </xf>
    <xf numFmtId="4" fontId="7" fillId="2" borderId="0" xfId="15" applyNumberFormat="1" applyFont="1" applyFill="1" applyAlignment="1">
      <alignment horizontal="left" vertical="center"/>
    </xf>
    <xf numFmtId="0" fontId="7" fillId="2" borderId="2" xfId="15" applyFont="1" applyFill="1" applyBorder="1" applyAlignment="1">
      <alignment horizontal="left"/>
    </xf>
    <xf numFmtId="0" fontId="2" fillId="2" borderId="0" xfId="15" applyFont="1" applyFill="1" applyAlignment="1">
      <alignment vertical="center"/>
    </xf>
    <xf numFmtId="0" fontId="15" fillId="2" borderId="0" xfId="15" applyFont="1" applyFill="1" applyAlignment="1">
      <alignment horizontal="left"/>
    </xf>
    <xf numFmtId="0" fontId="7" fillId="2" borderId="0" xfId="15" applyFont="1" applyFill="1" applyAlignment="1">
      <alignment horizontal="left"/>
    </xf>
    <xf numFmtId="1" fontId="7" fillId="2" borderId="0" xfId="15" applyNumberFormat="1" applyFont="1" applyFill="1" applyAlignment="1">
      <alignment horizontal="left"/>
    </xf>
    <xf numFmtId="49" fontId="7" fillId="2" borderId="0" xfId="15" applyNumberFormat="1" applyFont="1" applyFill="1" applyAlignment="1">
      <alignment horizontal="left"/>
    </xf>
    <xf numFmtId="0" fontId="1" fillId="2" borderId="0" xfId="15" applyFill="1" applyAlignment="1">
      <alignment horizontal="left" vertical="center"/>
    </xf>
    <xf numFmtId="44" fontId="7" fillId="2" borderId="0" xfId="15" applyNumberFormat="1" applyFont="1" applyFill="1" applyAlignment="1">
      <alignment vertical="center"/>
    </xf>
    <xf numFmtId="3" fontId="1" fillId="2" borderId="0" xfId="15" applyNumberFormat="1" applyFill="1" applyAlignment="1">
      <alignment vertical="center"/>
    </xf>
    <xf numFmtId="0" fontId="16" fillId="2" borderId="2" xfId="15" applyFont="1" applyFill="1" applyBorder="1" applyAlignment="1">
      <alignment horizontal="right"/>
    </xf>
    <xf numFmtId="0" fontId="15" fillId="2" borderId="0" xfId="15" applyFont="1" applyFill="1" applyAlignment="1">
      <alignment horizontal="right" vertical="center"/>
    </xf>
    <xf numFmtId="0" fontId="15" fillId="2" borderId="0" xfId="15" applyFont="1" applyFill="1" applyAlignment="1">
      <alignment horizontal="left" vertical="center"/>
    </xf>
    <xf numFmtId="0" fontId="16" fillId="2" borderId="0" xfId="15" applyFont="1" applyFill="1" applyAlignment="1">
      <alignment horizontal="right"/>
    </xf>
    <xf numFmtId="1" fontId="16" fillId="2" borderId="0" xfId="15" applyNumberFormat="1" applyFont="1" applyFill="1" applyAlignment="1">
      <alignment horizontal="right"/>
    </xf>
    <xf numFmtId="49" fontId="16" fillId="2" borderId="0" xfId="15" applyNumberFormat="1" applyFont="1" applyFill="1" applyAlignment="1">
      <alignment horizontal="right"/>
    </xf>
    <xf numFmtId="0" fontId="16" fillId="2" borderId="0" xfId="15" applyFont="1" applyFill="1" applyAlignment="1">
      <alignment horizontal="right" vertical="center"/>
    </xf>
    <xf numFmtId="4" fontId="16" fillId="2" borderId="0" xfId="15" applyNumberFormat="1" applyFont="1" applyFill="1" applyAlignment="1">
      <alignment horizontal="right" vertical="center"/>
    </xf>
    <xf numFmtId="0" fontId="16" fillId="0" borderId="0" xfId="15" applyFont="1" applyAlignment="1">
      <alignment horizontal="right" vertical="center"/>
    </xf>
    <xf numFmtId="4" fontId="32" fillId="2" borderId="0" xfId="15" applyNumberFormat="1" applyFont="1" applyFill="1" applyAlignment="1">
      <alignment vertical="center"/>
    </xf>
    <xf numFmtId="4" fontId="27" fillId="2" borderId="11" xfId="15" applyNumberFormat="1" applyFont="1" applyFill="1" applyBorder="1" applyAlignment="1">
      <alignment horizontal="right" vertical="center" wrapText="1"/>
    </xf>
    <xf numFmtId="0" fontId="33" fillId="0" borderId="0" xfId="15" applyFont="1" applyAlignment="1">
      <alignment horizontal="right" vertical="center" wrapText="1"/>
    </xf>
    <xf numFmtId="0" fontId="11" fillId="0" borderId="0" xfId="15" applyFont="1" applyAlignment="1">
      <alignment horizontal="center" vertical="center" wrapText="1"/>
    </xf>
    <xf numFmtId="0" fontId="11" fillId="2" borderId="0" xfId="15" applyFont="1" applyFill="1" applyAlignment="1">
      <alignment horizontal="center" vertical="center" wrapText="1"/>
    </xf>
    <xf numFmtId="0" fontId="22" fillId="3" borderId="20" xfId="15" applyFont="1" applyFill="1" applyBorder="1" applyAlignment="1">
      <alignment horizontal="center" vertical="center" wrapText="1"/>
    </xf>
    <xf numFmtId="1" fontId="22" fillId="3" borderId="20" xfId="15" applyNumberFormat="1" applyFont="1" applyFill="1" applyBorder="1" applyAlignment="1">
      <alignment horizontal="center" vertical="center" wrapText="1"/>
    </xf>
    <xf numFmtId="49" fontId="22" fillId="3" borderId="20" xfId="15" applyNumberFormat="1" applyFont="1" applyFill="1" applyBorder="1" applyAlignment="1">
      <alignment horizontal="center" vertical="center" wrapText="1"/>
    </xf>
    <xf numFmtId="0" fontId="22" fillId="3" borderId="21" xfId="15" applyFont="1" applyFill="1" applyBorder="1" applyAlignment="1">
      <alignment horizontal="center" vertical="center" wrapText="1"/>
    </xf>
    <xf numFmtId="4" fontId="22" fillId="3" borderId="43" xfId="15" applyNumberFormat="1" applyFont="1" applyFill="1" applyBorder="1" applyAlignment="1">
      <alignment horizontal="center" vertical="center" wrapText="1"/>
    </xf>
    <xf numFmtId="1" fontId="26" fillId="4" borderId="22" xfId="15" applyNumberFormat="1" applyFont="1" applyFill="1" applyBorder="1" applyAlignment="1">
      <alignment horizontal="center" vertical="center"/>
    </xf>
    <xf numFmtId="1" fontId="26" fillId="4" borderId="13" xfId="15" applyNumberFormat="1" applyFont="1" applyFill="1" applyBorder="1" applyAlignment="1">
      <alignment horizontal="center" vertical="center"/>
    </xf>
    <xf numFmtId="49" fontId="26" fillId="4" borderId="13" xfId="15" applyNumberFormat="1" applyFont="1" applyFill="1" applyBorder="1" applyAlignment="1">
      <alignment horizontal="center" vertical="center"/>
    </xf>
    <xf numFmtId="1" fontId="26" fillId="4" borderId="23" xfId="15" applyNumberFormat="1" applyFont="1" applyFill="1" applyBorder="1" applyAlignment="1">
      <alignment horizontal="center" vertical="center"/>
    </xf>
    <xf numFmtId="1" fontId="26" fillId="4" borderId="13" xfId="15" applyNumberFormat="1" applyFont="1" applyFill="1" applyBorder="1" applyAlignment="1">
      <alignment horizontal="justify" vertical="center" wrapText="1"/>
    </xf>
    <xf numFmtId="4" fontId="26" fillId="4" borderId="44" xfId="15" applyNumberFormat="1" applyFont="1" applyFill="1" applyBorder="1" applyAlignment="1">
      <alignment horizontal="right" vertical="center"/>
    </xf>
    <xf numFmtId="0" fontId="6" fillId="0" borderId="0" xfId="15" applyFont="1"/>
    <xf numFmtId="0" fontId="6" fillId="2" borderId="0" xfId="15" applyFont="1" applyFill="1"/>
    <xf numFmtId="1" fontId="6" fillId="5" borderId="33" xfId="15" applyNumberFormat="1" applyFont="1" applyFill="1" applyBorder="1" applyAlignment="1">
      <alignment horizontal="center" vertical="center"/>
    </xf>
    <xf numFmtId="1" fontId="6" fillId="5" borderId="34" xfId="15" applyNumberFormat="1" applyFont="1" applyFill="1" applyBorder="1" applyAlignment="1">
      <alignment horizontal="center" vertical="center"/>
    </xf>
    <xf numFmtId="49" fontId="6" fillId="5" borderId="34" xfId="15" applyNumberFormat="1" applyFont="1" applyFill="1" applyBorder="1" applyAlignment="1">
      <alignment horizontal="center" vertical="center"/>
    </xf>
    <xf numFmtId="1" fontId="6" fillId="5" borderId="35" xfId="15" applyNumberFormat="1" applyFont="1" applyFill="1" applyBorder="1" applyAlignment="1">
      <alignment horizontal="center" vertical="center"/>
    </xf>
    <xf numFmtId="1" fontId="12" fillId="5" borderId="34" xfId="15" applyNumberFormat="1" applyFont="1" applyFill="1" applyBorder="1" applyAlignment="1">
      <alignment horizontal="justify" vertical="center" wrapText="1"/>
    </xf>
    <xf numFmtId="4" fontId="6" fillId="5" borderId="36" xfId="15" applyNumberFormat="1" applyFont="1" applyFill="1" applyBorder="1" applyAlignment="1">
      <alignment horizontal="right" vertical="center"/>
    </xf>
    <xf numFmtId="0" fontId="2" fillId="0" borderId="0" xfId="15" applyFont="1"/>
    <xf numFmtId="0" fontId="2" fillId="2" borderId="0" xfId="15" applyFont="1" applyFill="1"/>
    <xf numFmtId="1" fontId="6" fillId="0" borderId="45" xfId="15" applyNumberFormat="1" applyFont="1" applyBorder="1" applyAlignment="1">
      <alignment horizontal="center" vertical="center"/>
    </xf>
    <xf numFmtId="1" fontId="6" fillId="0" borderId="12" xfId="15" applyNumberFormat="1" applyFont="1" applyBorder="1" applyAlignment="1">
      <alignment horizontal="center" vertical="center"/>
    </xf>
    <xf numFmtId="49" fontId="6" fillId="0" borderId="12" xfId="15" applyNumberFormat="1" applyFont="1" applyBorder="1" applyAlignment="1">
      <alignment horizontal="center" vertical="center"/>
    </xf>
    <xf numFmtId="1" fontId="6" fillId="0" borderId="37" xfId="15" applyNumberFormat="1" applyFont="1" applyBorder="1" applyAlignment="1">
      <alignment horizontal="center" vertical="center"/>
    </xf>
    <xf numFmtId="1" fontId="12" fillId="0" borderId="12" xfId="15" applyNumberFormat="1" applyFont="1" applyBorder="1" applyAlignment="1">
      <alignment horizontal="justify" vertical="center" wrapText="1"/>
    </xf>
    <xf numFmtId="4" fontId="6" fillId="0" borderId="10" xfId="15" applyNumberFormat="1" applyFont="1" applyBorder="1" applyAlignment="1">
      <alignment horizontal="right" vertical="center"/>
    </xf>
    <xf numFmtId="4" fontId="6" fillId="0" borderId="46" xfId="15" applyNumberFormat="1" applyFont="1" applyBorder="1" applyAlignment="1">
      <alignment horizontal="right" vertical="center"/>
    </xf>
    <xf numFmtId="4" fontId="6" fillId="0" borderId="41" xfId="15" applyNumberFormat="1" applyFont="1" applyBorder="1" applyAlignment="1">
      <alignment horizontal="right" vertical="center"/>
    </xf>
    <xf numFmtId="1" fontId="6" fillId="0" borderId="9" xfId="15" applyNumberFormat="1" applyFont="1" applyBorder="1" applyAlignment="1">
      <alignment horizontal="center" vertical="center"/>
    </xf>
    <xf numFmtId="1" fontId="6" fillId="0" borderId="3" xfId="15" applyNumberFormat="1" applyFont="1" applyBorder="1" applyAlignment="1">
      <alignment horizontal="center" vertical="center"/>
    </xf>
    <xf numFmtId="4" fontId="6" fillId="0" borderId="3" xfId="9" applyNumberFormat="1" applyFont="1" applyFill="1" applyBorder="1" applyAlignment="1">
      <alignment horizontal="center" vertical="center"/>
    </xf>
    <xf numFmtId="1" fontId="6" fillId="0" borderId="3" xfId="9" applyNumberFormat="1" applyFont="1" applyFill="1" applyBorder="1" applyAlignment="1">
      <alignment horizontal="center" vertical="center"/>
    </xf>
    <xf numFmtId="49" fontId="6" fillId="0" borderId="3" xfId="9" applyNumberFormat="1" applyFont="1" applyFill="1" applyBorder="1" applyAlignment="1">
      <alignment horizontal="center" vertical="center"/>
    </xf>
    <xf numFmtId="4" fontId="6" fillId="0" borderId="7" xfId="9" applyNumberFormat="1" applyFont="1" applyFill="1" applyBorder="1" applyAlignment="1">
      <alignment horizontal="center" vertical="center"/>
    </xf>
    <xf numFmtId="1" fontId="12" fillId="0" borderId="3" xfId="15" applyNumberFormat="1" applyFont="1" applyBorder="1" applyAlignment="1">
      <alignment horizontal="left" vertical="justify" wrapText="1"/>
    </xf>
    <xf numFmtId="4" fontId="6" fillId="0" borderId="8" xfId="15" applyNumberFormat="1" applyFont="1" applyBorder="1" applyAlignment="1">
      <alignment horizontal="right" vertical="center"/>
    </xf>
    <xf numFmtId="4" fontId="6" fillId="0" borderId="47" xfId="15" applyNumberFormat="1" applyFont="1" applyBorder="1" applyAlignment="1">
      <alignment horizontal="right" vertical="center"/>
    </xf>
    <xf numFmtId="4" fontId="6" fillId="0" borderId="40" xfId="15" applyNumberFormat="1" applyFont="1" applyBorder="1" applyAlignment="1">
      <alignment horizontal="right" vertical="center"/>
    </xf>
    <xf numFmtId="1" fontId="12" fillId="0" borderId="3" xfId="15" applyNumberFormat="1" applyFont="1" applyBorder="1" applyAlignment="1">
      <alignment horizontal="left" vertical="center" wrapText="1"/>
    </xf>
    <xf numFmtId="1" fontId="30" fillId="0" borderId="9" xfId="15" applyNumberFormat="1" applyFont="1" applyBorder="1" applyAlignment="1">
      <alignment horizontal="center" vertical="center"/>
    </xf>
    <xf numFmtId="1" fontId="30" fillId="0" borderId="3" xfId="15" applyNumberFormat="1" applyFont="1" applyBorder="1" applyAlignment="1">
      <alignment horizontal="center" vertical="center"/>
    </xf>
    <xf numFmtId="4" fontId="30" fillId="0" borderId="3" xfId="9" applyNumberFormat="1" applyFont="1" applyFill="1" applyBorder="1" applyAlignment="1">
      <alignment horizontal="center" vertical="center"/>
    </xf>
    <xf numFmtId="1" fontId="30" fillId="0" borderId="3" xfId="9" applyNumberFormat="1" applyFont="1" applyFill="1" applyBorder="1" applyAlignment="1">
      <alignment horizontal="center" vertical="center"/>
    </xf>
    <xf numFmtId="49" fontId="30" fillId="0" borderId="3" xfId="9" applyNumberFormat="1" applyFont="1" applyFill="1" applyBorder="1" applyAlignment="1">
      <alignment horizontal="center" vertical="center"/>
    </xf>
    <xf numFmtId="4" fontId="30" fillId="0" borderId="7" xfId="9" applyNumberFormat="1" applyFont="1" applyFill="1" applyBorder="1" applyAlignment="1">
      <alignment horizontal="center" vertical="center"/>
    </xf>
    <xf numFmtId="1" fontId="34" fillId="0" borderId="3" xfId="15" applyNumberFormat="1" applyFont="1" applyBorder="1" applyAlignment="1">
      <alignment horizontal="left" vertical="center" wrapText="1"/>
    </xf>
    <xf numFmtId="4" fontId="30" fillId="0" borderId="8" xfId="15" applyNumberFormat="1" applyFont="1" applyBorder="1" applyAlignment="1">
      <alignment horizontal="right" vertical="center"/>
    </xf>
    <xf numFmtId="4" fontId="30" fillId="0" borderId="47" xfId="15" applyNumberFormat="1" applyFont="1" applyBorder="1" applyAlignment="1">
      <alignment horizontal="right" vertical="center"/>
    </xf>
    <xf numFmtId="4" fontId="30" fillId="0" borderId="40" xfId="15" applyNumberFormat="1" applyFont="1" applyBorder="1" applyAlignment="1">
      <alignment horizontal="right" vertical="center"/>
    </xf>
    <xf numFmtId="0" fontId="35" fillId="0" borderId="0" xfId="15" applyFont="1"/>
    <xf numFmtId="1" fontId="23" fillId="0" borderId="3" xfId="15" applyNumberFormat="1" applyFont="1" applyBorder="1" applyAlignment="1">
      <alignment horizontal="left" vertical="center" wrapText="1"/>
    </xf>
    <xf numFmtId="4" fontId="21" fillId="0" borderId="47" xfId="15" applyNumberFormat="1" applyFont="1" applyBorder="1" applyAlignment="1">
      <alignment horizontal="right" vertical="center"/>
    </xf>
    <xf numFmtId="4" fontId="21" fillId="0" borderId="40" xfId="15" applyNumberFormat="1" applyFont="1" applyBorder="1" applyAlignment="1">
      <alignment horizontal="right" vertical="center"/>
    </xf>
    <xf numFmtId="0" fontId="25" fillId="0" borderId="0" xfId="15" applyFont="1"/>
    <xf numFmtId="49" fontId="6" fillId="0" borderId="3" xfId="15" applyNumberFormat="1" applyFont="1" applyBorder="1" applyAlignment="1">
      <alignment horizontal="center" vertical="center"/>
    </xf>
    <xf numFmtId="49" fontId="6" fillId="0" borderId="7" xfId="9" applyNumberFormat="1" applyFont="1" applyFill="1" applyBorder="1" applyAlignment="1">
      <alignment horizontal="center" vertical="center"/>
    </xf>
    <xf numFmtId="4" fontId="20" fillId="0" borderId="8" xfId="15" applyNumberFormat="1" applyFont="1" applyBorder="1" applyAlignment="1">
      <alignment horizontal="right" vertical="center"/>
    </xf>
    <xf numFmtId="4" fontId="20" fillId="0" borderId="47" xfId="15" applyNumberFormat="1" applyFont="1" applyBorder="1" applyAlignment="1">
      <alignment horizontal="right" vertical="center"/>
    </xf>
    <xf numFmtId="4" fontId="20" fillId="0" borderId="40" xfId="15" applyNumberFormat="1" applyFont="1" applyBorder="1" applyAlignment="1">
      <alignment horizontal="right" vertical="center"/>
    </xf>
    <xf numFmtId="49" fontId="6" fillId="0" borderId="14" xfId="15" applyNumberFormat="1" applyFont="1" applyBorder="1" applyAlignment="1">
      <alignment horizontal="center" vertical="center"/>
    </xf>
    <xf numFmtId="1" fontId="6" fillId="0" borderId="15" xfId="15" applyNumberFormat="1" applyFont="1" applyBorder="1" applyAlignment="1">
      <alignment horizontal="center" vertical="center"/>
    </xf>
    <xf numFmtId="1" fontId="6" fillId="0" borderId="14" xfId="15" applyNumberFormat="1" applyFont="1" applyBorder="1" applyAlignment="1">
      <alignment horizontal="center" vertical="center"/>
    </xf>
    <xf numFmtId="1" fontId="6" fillId="0" borderId="16" xfId="15" applyNumberFormat="1" applyFont="1" applyBorder="1" applyAlignment="1">
      <alignment horizontal="center" vertical="center"/>
    </xf>
    <xf numFmtId="1" fontId="12" fillId="0" borderId="14" xfId="15" applyNumberFormat="1" applyFont="1" applyBorder="1" applyAlignment="1">
      <alignment horizontal="justify" vertical="center" wrapText="1"/>
    </xf>
    <xf numFmtId="4" fontId="6" fillId="0" borderId="17" xfId="15" applyNumberFormat="1" applyFont="1" applyBorder="1" applyAlignment="1">
      <alignment horizontal="right" vertical="center"/>
    </xf>
    <xf numFmtId="49" fontId="6" fillId="0" borderId="3" xfId="9" applyNumberFormat="1" applyFont="1" applyFill="1" applyBorder="1" applyAlignment="1">
      <alignment horizontal="center" vertical="center" wrapText="1"/>
    </xf>
    <xf numFmtId="1" fontId="6" fillId="0" borderId="9" xfId="15" applyNumberFormat="1" applyFont="1" applyBorder="1" applyAlignment="1">
      <alignment horizontal="center" vertical="center" wrapText="1"/>
    </xf>
    <xf numFmtId="1" fontId="6" fillId="0" borderId="3" xfId="15" applyNumberFormat="1" applyFont="1" applyBorder="1" applyAlignment="1">
      <alignment horizontal="center" vertical="center" wrapText="1"/>
    </xf>
    <xf numFmtId="3" fontId="6" fillId="0" borderId="3" xfId="9" applyNumberFormat="1" applyFont="1" applyFill="1" applyBorder="1" applyAlignment="1">
      <alignment horizontal="center" vertical="center" wrapText="1"/>
    </xf>
    <xf numFmtId="4" fontId="6" fillId="0" borderId="3" xfId="9" applyNumberFormat="1" applyFont="1" applyFill="1" applyBorder="1" applyAlignment="1">
      <alignment horizontal="center" vertical="center" wrapText="1"/>
    </xf>
    <xf numFmtId="1" fontId="6" fillId="0" borderId="3" xfId="9" applyNumberFormat="1" applyFont="1" applyFill="1" applyBorder="1" applyAlignment="1">
      <alignment horizontal="center" vertical="center" wrapText="1"/>
    </xf>
    <xf numFmtId="4" fontId="6" fillId="0" borderId="7" xfId="9" applyNumberFormat="1" applyFont="1" applyFill="1" applyBorder="1" applyAlignment="1">
      <alignment horizontal="center" vertical="center" wrapText="1"/>
    </xf>
    <xf numFmtId="4" fontId="20" fillId="0" borderId="8" xfId="15" applyNumberFormat="1" applyFont="1" applyBorder="1" applyAlignment="1">
      <alignment horizontal="right" vertical="center" wrapText="1"/>
    </xf>
    <xf numFmtId="4" fontId="20" fillId="0" borderId="47" xfId="15" applyNumberFormat="1" applyFont="1" applyBorder="1" applyAlignment="1">
      <alignment horizontal="right" vertical="center" wrapText="1"/>
    </xf>
    <xf numFmtId="4" fontId="20" fillId="0" borderId="40" xfId="15" applyNumberFormat="1" applyFont="1" applyBorder="1" applyAlignment="1">
      <alignment horizontal="right" vertical="center" wrapText="1"/>
    </xf>
    <xf numFmtId="0" fontId="2" fillId="0" borderId="0" xfId="15" applyFont="1" applyAlignment="1">
      <alignment wrapText="1"/>
    </xf>
    <xf numFmtId="4" fontId="6" fillId="0" borderId="8" xfId="15" applyNumberFormat="1" applyFont="1" applyBorder="1" applyAlignment="1">
      <alignment horizontal="right" vertical="center" wrapText="1"/>
    </xf>
    <xf numFmtId="4" fontId="6" fillId="0" borderId="47" xfId="15" applyNumberFormat="1" applyFont="1" applyBorder="1" applyAlignment="1">
      <alignment horizontal="right" vertical="center" wrapText="1"/>
    </xf>
    <xf numFmtId="4" fontId="6" fillId="0" borderId="40" xfId="15" applyNumberFormat="1" applyFont="1" applyBorder="1" applyAlignment="1">
      <alignment horizontal="right" vertical="center" wrapText="1"/>
    </xf>
    <xf numFmtId="49" fontId="21" fillId="0" borderId="3" xfId="9" applyNumberFormat="1" applyFont="1" applyFill="1" applyBorder="1" applyAlignment="1">
      <alignment horizontal="center" vertical="center" wrapText="1"/>
    </xf>
    <xf numFmtId="1" fontId="21" fillId="0" borderId="9" xfId="15" applyNumberFormat="1" applyFont="1" applyBorder="1" applyAlignment="1">
      <alignment horizontal="center" vertical="center" wrapText="1"/>
    </xf>
    <xf numFmtId="1" fontId="21" fillId="0" borderId="3" xfId="15" applyNumberFormat="1" applyFont="1" applyBorder="1" applyAlignment="1">
      <alignment horizontal="center" vertical="center" wrapText="1"/>
    </xf>
    <xf numFmtId="4" fontId="21" fillId="0" borderId="3" xfId="9" applyNumberFormat="1" applyFont="1" applyFill="1" applyBorder="1" applyAlignment="1">
      <alignment horizontal="center" vertical="center" wrapText="1"/>
    </xf>
    <xf numFmtId="1" fontId="21" fillId="0" borderId="3" xfId="9" applyNumberFormat="1" applyFont="1" applyFill="1" applyBorder="1" applyAlignment="1">
      <alignment horizontal="center" vertical="center" wrapText="1"/>
    </xf>
    <xf numFmtId="4" fontId="21" fillId="0" borderId="7" xfId="9" applyNumberFormat="1" applyFont="1" applyFill="1" applyBorder="1" applyAlignment="1">
      <alignment horizontal="center" vertical="center" wrapText="1"/>
    </xf>
    <xf numFmtId="4" fontId="21" fillId="0" borderId="8" xfId="15" applyNumberFormat="1" applyFont="1" applyBorder="1" applyAlignment="1">
      <alignment horizontal="right" vertical="center" wrapText="1"/>
    </xf>
    <xf numFmtId="4" fontId="21" fillId="0" borderId="47" xfId="15" applyNumberFormat="1" applyFont="1" applyBorder="1" applyAlignment="1">
      <alignment horizontal="right" vertical="center" wrapText="1"/>
    </xf>
    <xf numFmtId="4" fontId="21" fillId="0" borderId="40" xfId="15" applyNumberFormat="1" applyFont="1" applyBorder="1" applyAlignment="1">
      <alignment horizontal="right" vertical="center" wrapText="1"/>
    </xf>
    <xf numFmtId="0" fontId="25" fillId="0" borderId="0" xfId="15" applyFont="1" applyAlignment="1">
      <alignment wrapText="1"/>
    </xf>
    <xf numFmtId="3" fontId="6" fillId="0" borderId="3" xfId="9" applyNumberFormat="1" applyFont="1" applyFill="1" applyBorder="1" applyAlignment="1">
      <alignment horizontal="center" vertical="center"/>
    </xf>
    <xf numFmtId="49" fontId="21" fillId="0" borderId="12" xfId="9" applyNumberFormat="1" applyFont="1" applyFill="1" applyBorder="1" applyAlignment="1">
      <alignment horizontal="center" vertical="center"/>
    </xf>
    <xf numFmtId="1" fontId="21" fillId="0" borderId="12" xfId="9" applyNumberFormat="1" applyFont="1" applyFill="1" applyBorder="1" applyAlignment="1">
      <alignment horizontal="center" vertical="center"/>
    </xf>
    <xf numFmtId="4" fontId="21" fillId="0" borderId="37" xfId="9" applyNumberFormat="1" applyFont="1" applyFill="1" applyBorder="1" applyAlignment="1">
      <alignment horizontal="center" vertical="center"/>
    </xf>
    <xf numFmtId="4" fontId="21" fillId="0" borderId="10" xfId="15" applyNumberFormat="1" applyFont="1" applyBorder="1" applyAlignment="1">
      <alignment horizontal="right" vertical="center"/>
    </xf>
    <xf numFmtId="4" fontId="21" fillId="0" borderId="46" xfId="15" applyNumberFormat="1" applyFont="1" applyBorder="1" applyAlignment="1">
      <alignment horizontal="right" vertical="center"/>
    </xf>
    <xf numFmtId="4" fontId="21" fillId="0" borderId="41" xfId="15" applyNumberFormat="1" applyFont="1" applyBorder="1" applyAlignment="1">
      <alignment horizontal="right" vertical="center"/>
    </xf>
    <xf numFmtId="4" fontId="20" fillId="5" borderId="36" xfId="15" applyNumberFormat="1" applyFont="1" applyFill="1" applyBorder="1" applyAlignment="1">
      <alignment horizontal="right" vertical="center"/>
    </xf>
    <xf numFmtId="1" fontId="23" fillId="0" borderId="3" xfId="15" applyNumberFormat="1" applyFont="1" applyBorder="1" applyAlignment="1">
      <alignment horizontal="justify" vertical="justify"/>
    </xf>
    <xf numFmtId="1" fontId="12" fillId="0" borderId="3" xfId="15" applyNumberFormat="1" applyFont="1" applyBorder="1" applyAlignment="1">
      <alignment horizontal="justify" vertical="center" wrapText="1"/>
    </xf>
    <xf numFmtId="4" fontId="36" fillId="0" borderId="12" xfId="9" applyNumberFormat="1" applyFont="1" applyFill="1" applyBorder="1" applyAlignment="1">
      <alignment horizontal="center" vertical="center"/>
    </xf>
    <xf numFmtId="49" fontId="36" fillId="0" borderId="3" xfId="9" applyNumberFormat="1" applyFont="1" applyFill="1" applyBorder="1" applyAlignment="1">
      <alignment horizontal="center" vertical="center"/>
    </xf>
    <xf numFmtId="1" fontId="12" fillId="0" borderId="3" xfId="15" applyNumberFormat="1" applyFont="1" applyBorder="1" applyAlignment="1">
      <alignment horizontal="center" vertical="center" wrapText="1"/>
    </xf>
    <xf numFmtId="49" fontId="21" fillId="0" borderId="9" xfId="15" applyNumberFormat="1" applyFont="1" applyBorder="1" applyAlignment="1">
      <alignment horizontal="center" vertical="center"/>
    </xf>
    <xf numFmtId="49" fontId="21" fillId="0" borderId="3" xfId="15" applyNumberFormat="1" applyFont="1" applyBorder="1" applyAlignment="1">
      <alignment horizontal="center" vertical="center"/>
    </xf>
    <xf numFmtId="1" fontId="23" fillId="0" borderId="12" xfId="15" applyNumberFormat="1" applyFont="1" applyBorder="1" applyAlignment="1">
      <alignment horizontal="justify" vertical="center" wrapText="1"/>
    </xf>
    <xf numFmtId="1" fontId="12" fillId="0" borderId="3" xfId="15" applyNumberFormat="1" applyFont="1" applyBorder="1" applyAlignment="1">
      <alignment horizontal="justify" vertical="justify" wrapText="1"/>
    </xf>
    <xf numFmtId="4" fontId="7" fillId="2" borderId="0" xfId="15" applyNumberFormat="1" applyFont="1" applyFill="1"/>
    <xf numFmtId="0" fontId="1" fillId="0" borderId="0" xfId="15"/>
    <xf numFmtId="49" fontId="6" fillId="0" borderId="3" xfId="15" applyNumberFormat="1" applyFont="1" applyBorder="1" applyAlignment="1">
      <alignment horizontal="center" vertical="center" wrapText="1"/>
    </xf>
    <xf numFmtId="49" fontId="21" fillId="0" borderId="45" xfId="15" applyNumberFormat="1" applyFont="1" applyBorder="1" applyAlignment="1">
      <alignment horizontal="center" vertical="center"/>
    </xf>
    <xf numFmtId="49" fontId="21" fillId="0" borderId="12" xfId="15" applyNumberFormat="1" applyFont="1" applyBorder="1" applyAlignment="1">
      <alignment horizontal="center" vertical="center"/>
    </xf>
    <xf numFmtId="4" fontId="21" fillId="0" borderId="18" xfId="9" applyNumberFormat="1" applyFont="1" applyFill="1" applyBorder="1" applyAlignment="1">
      <alignment horizontal="center" vertical="center"/>
    </xf>
    <xf numFmtId="1" fontId="23" fillId="0" borderId="18" xfId="15" applyNumberFormat="1" applyFont="1" applyBorder="1" applyAlignment="1">
      <alignment horizontal="justify" vertical="center" wrapText="1"/>
    </xf>
    <xf numFmtId="4" fontId="21" fillId="0" borderId="25" xfId="15" applyNumberFormat="1" applyFont="1" applyBorder="1" applyAlignment="1">
      <alignment horizontal="right" vertical="center"/>
    </xf>
    <xf numFmtId="4" fontId="21" fillId="0" borderId="48" xfId="15" applyNumberFormat="1" applyFont="1" applyBorder="1" applyAlignment="1">
      <alignment horizontal="right" vertical="center"/>
    </xf>
    <xf numFmtId="4" fontId="21" fillId="0" borderId="42" xfId="15" applyNumberFormat="1" applyFont="1" applyBorder="1" applyAlignment="1">
      <alignment horizontal="right" vertical="center"/>
    </xf>
    <xf numFmtId="0" fontId="37" fillId="2" borderId="11" xfId="15" applyFont="1" applyFill="1" applyBorder="1" applyAlignment="1">
      <alignment horizontal="right" vertical="center" wrapText="1"/>
    </xf>
    <xf numFmtId="4" fontId="7" fillId="2" borderId="0" xfId="15" quotePrefix="1" applyNumberFormat="1" applyFont="1" applyFill="1" applyAlignment="1">
      <alignment horizontal="justify" vertical="center" wrapText="1"/>
    </xf>
    <xf numFmtId="0" fontId="7" fillId="2" borderId="0" xfId="15" applyFont="1" applyFill="1" applyAlignment="1">
      <alignment vertical="center"/>
    </xf>
    <xf numFmtId="1" fontId="23" fillId="0" borderId="3" xfId="15" applyNumberFormat="1" applyFont="1" applyBorder="1" applyAlignment="1">
      <alignment horizontal="left" vertical="top" wrapText="1"/>
    </xf>
    <xf numFmtId="1" fontId="6" fillId="0" borderId="3" xfId="15" applyNumberFormat="1" applyFont="1" applyBorder="1" applyAlignment="1">
      <alignment horizontal="left" vertical="center" wrapText="1"/>
    </xf>
    <xf numFmtId="0" fontId="16" fillId="2" borderId="0" xfId="15" applyFont="1" applyFill="1"/>
    <xf numFmtId="1" fontId="6" fillId="2" borderId="45" xfId="15" applyNumberFormat="1" applyFont="1" applyFill="1" applyBorder="1" applyAlignment="1">
      <alignment horizontal="center" vertical="center"/>
    </xf>
    <xf numFmtId="49" fontId="6" fillId="2" borderId="12" xfId="15" applyNumberFormat="1" applyFont="1" applyFill="1" applyBorder="1" applyAlignment="1">
      <alignment horizontal="center" vertical="center"/>
    </xf>
    <xf numFmtId="1" fontId="6" fillId="2" borderId="12" xfId="15" applyNumberFormat="1" applyFont="1" applyFill="1" applyBorder="1" applyAlignment="1">
      <alignment horizontal="center" vertical="center"/>
    </xf>
    <xf numFmtId="1" fontId="6" fillId="2" borderId="37" xfId="15" applyNumberFormat="1" applyFont="1" applyFill="1" applyBorder="1" applyAlignment="1">
      <alignment horizontal="center" vertical="center"/>
    </xf>
    <xf numFmtId="1" fontId="12" fillId="2" borderId="12" xfId="15" applyNumberFormat="1" applyFont="1" applyFill="1" applyBorder="1" applyAlignment="1">
      <alignment horizontal="justify" vertical="center" wrapText="1"/>
    </xf>
    <xf numFmtId="4" fontId="6" fillId="2" borderId="10" xfId="15" applyNumberFormat="1" applyFont="1" applyFill="1" applyBorder="1" applyAlignment="1">
      <alignment horizontal="right" vertical="center"/>
    </xf>
    <xf numFmtId="4" fontId="6" fillId="2" borderId="41" xfId="15" applyNumberFormat="1" applyFont="1" applyFill="1" applyBorder="1" applyAlignment="1">
      <alignment horizontal="right" vertical="center"/>
    </xf>
    <xf numFmtId="1" fontId="21" fillId="2" borderId="9" xfId="15" applyNumberFormat="1" applyFont="1" applyFill="1" applyBorder="1" applyAlignment="1">
      <alignment horizontal="center" vertical="center"/>
    </xf>
    <xf numFmtId="1" fontId="21" fillId="2" borderId="3" xfId="15" applyNumberFormat="1" applyFont="1" applyFill="1" applyBorder="1" applyAlignment="1">
      <alignment horizontal="center" vertical="center"/>
    </xf>
    <xf numFmtId="4" fontId="21" fillId="2" borderId="3" xfId="9" applyNumberFormat="1" applyFont="1" applyFill="1" applyBorder="1" applyAlignment="1">
      <alignment horizontal="center" vertical="center"/>
    </xf>
    <xf numFmtId="1" fontId="21" fillId="2" borderId="3" xfId="9" applyNumberFormat="1" applyFont="1" applyFill="1" applyBorder="1" applyAlignment="1">
      <alignment horizontal="center" vertical="center"/>
    </xf>
    <xf numFmtId="49" fontId="21" fillId="2" borderId="3" xfId="9" applyNumberFormat="1" applyFont="1" applyFill="1" applyBorder="1" applyAlignment="1">
      <alignment horizontal="center" vertical="center"/>
    </xf>
    <xf numFmtId="4" fontId="21" fillId="2" borderId="7" xfId="9" applyNumberFormat="1" applyFont="1" applyFill="1" applyBorder="1" applyAlignment="1">
      <alignment horizontal="center" vertical="center"/>
    </xf>
    <xf numFmtId="1" fontId="23" fillId="2" borderId="3" xfId="15" applyNumberFormat="1" applyFont="1" applyFill="1" applyBorder="1" applyAlignment="1">
      <alignment horizontal="left" vertical="center" wrapText="1"/>
    </xf>
    <xf numFmtId="4" fontId="21" fillId="2" borderId="8" xfId="15" applyNumberFormat="1" applyFont="1" applyFill="1" applyBorder="1" applyAlignment="1">
      <alignment horizontal="right" vertical="center"/>
    </xf>
    <xf numFmtId="4" fontId="21" fillId="2" borderId="47" xfId="15" applyNumberFormat="1" applyFont="1" applyFill="1" applyBorder="1" applyAlignment="1">
      <alignment horizontal="right" vertical="center"/>
    </xf>
    <xf numFmtId="166" fontId="21" fillId="2" borderId="40" xfId="16" applyNumberFormat="1" applyFont="1" applyFill="1" applyBorder="1" applyAlignment="1">
      <alignment horizontal="center" vertical="center"/>
    </xf>
    <xf numFmtId="1" fontId="6" fillId="0" borderId="49" xfId="15" applyNumberFormat="1" applyFont="1" applyBorder="1" applyAlignment="1">
      <alignment horizontal="center" vertical="center"/>
    </xf>
    <xf numFmtId="1" fontId="6" fillId="0" borderId="0" xfId="15" applyNumberFormat="1" applyFont="1" applyAlignment="1">
      <alignment horizontal="center" vertical="center"/>
    </xf>
    <xf numFmtId="1" fontId="21" fillId="0" borderId="26" xfId="15" applyNumberFormat="1" applyFont="1" applyBorder="1" applyAlignment="1">
      <alignment horizontal="center" vertical="center"/>
    </xf>
    <xf numFmtId="1" fontId="21" fillId="0" borderId="18" xfId="15" applyNumberFormat="1" applyFont="1" applyBorder="1" applyAlignment="1">
      <alignment horizontal="center" vertical="center"/>
    </xf>
    <xf numFmtId="49" fontId="21" fillId="0" borderId="18" xfId="9" applyNumberFormat="1" applyFont="1" applyFill="1" applyBorder="1" applyAlignment="1">
      <alignment horizontal="center" vertical="center"/>
    </xf>
    <xf numFmtId="1" fontId="21" fillId="0" borderId="18" xfId="9" applyNumberFormat="1" applyFont="1" applyFill="1" applyBorder="1" applyAlignment="1">
      <alignment horizontal="center" vertical="center"/>
    </xf>
    <xf numFmtId="4" fontId="21" fillId="0" borderId="27" xfId="9" applyNumberFormat="1" applyFont="1" applyFill="1" applyBorder="1" applyAlignment="1">
      <alignment horizontal="center" vertical="center"/>
    </xf>
    <xf numFmtId="4" fontId="21" fillId="0" borderId="50" xfId="15" applyNumberFormat="1" applyFont="1" applyBorder="1" applyAlignment="1">
      <alignment horizontal="right" vertical="center"/>
    </xf>
    <xf numFmtId="1" fontId="21" fillId="0" borderId="11" xfId="15" applyNumberFormat="1" applyFont="1" applyBorder="1" applyAlignment="1">
      <alignment horizontal="center" vertical="center"/>
    </xf>
    <xf numFmtId="1" fontId="21" fillId="0" borderId="51" xfId="15" applyNumberFormat="1" applyFont="1" applyBorder="1" applyAlignment="1">
      <alignment horizontal="center" vertical="center"/>
    </xf>
    <xf numFmtId="4" fontId="21" fillId="0" borderId="51" xfId="9" applyNumberFormat="1" applyFont="1" applyFill="1" applyBorder="1" applyAlignment="1">
      <alignment horizontal="center" vertical="center"/>
    </xf>
    <xf numFmtId="49" fontId="21" fillId="0" borderId="51" xfId="9" applyNumberFormat="1" applyFont="1" applyFill="1" applyBorder="1" applyAlignment="1">
      <alignment horizontal="center" vertical="center"/>
    </xf>
    <xf numFmtId="1" fontId="21" fillId="0" borderId="51" xfId="9" applyNumberFormat="1" applyFont="1" applyFill="1" applyBorder="1" applyAlignment="1">
      <alignment horizontal="center" vertical="center"/>
    </xf>
    <xf numFmtId="4" fontId="21" fillId="0" borderId="52" xfId="9" applyNumberFormat="1" applyFont="1" applyFill="1" applyBorder="1" applyAlignment="1">
      <alignment horizontal="center" vertical="center"/>
    </xf>
    <xf numFmtId="4" fontId="21" fillId="0" borderId="53" xfId="15" applyNumberFormat="1" applyFont="1" applyBorder="1" applyAlignment="1">
      <alignment horizontal="right" vertical="center"/>
    </xf>
    <xf numFmtId="4" fontId="21" fillId="0" borderId="54" xfId="15" applyNumberFormat="1" applyFont="1" applyBorder="1" applyAlignment="1">
      <alignment horizontal="right" vertical="center"/>
    </xf>
    <xf numFmtId="4" fontId="21" fillId="0" borderId="55" xfId="15" applyNumberFormat="1" applyFont="1" applyBorder="1" applyAlignment="1">
      <alignment horizontal="right" vertical="center"/>
    </xf>
    <xf numFmtId="166" fontId="21" fillId="0" borderId="55" xfId="16" applyNumberFormat="1" applyFont="1" applyFill="1" applyBorder="1" applyAlignment="1">
      <alignment horizontal="center" vertical="center"/>
    </xf>
    <xf numFmtId="1" fontId="21" fillId="0" borderId="56" xfId="15" applyNumberFormat="1" applyFont="1" applyBorder="1" applyAlignment="1">
      <alignment horizontal="center" vertical="center"/>
    </xf>
    <xf numFmtId="1" fontId="21" fillId="0" borderId="57" xfId="15" applyNumberFormat="1" applyFont="1" applyBorder="1" applyAlignment="1">
      <alignment horizontal="center" vertical="center"/>
    </xf>
    <xf numFmtId="49" fontId="21" fillId="0" borderId="57" xfId="9" applyNumberFormat="1" applyFont="1" applyFill="1" applyBorder="1" applyAlignment="1">
      <alignment horizontal="center" vertical="center"/>
    </xf>
    <xf numFmtId="1" fontId="21" fillId="0" borderId="57" xfId="9" applyNumberFormat="1" applyFont="1" applyFill="1" applyBorder="1" applyAlignment="1">
      <alignment horizontal="center" vertical="center"/>
    </xf>
    <xf numFmtId="4" fontId="21" fillId="0" borderId="58" xfId="9" applyNumberFormat="1" applyFont="1" applyFill="1" applyBorder="1" applyAlignment="1">
      <alignment horizontal="center" vertical="center"/>
    </xf>
    <xf numFmtId="1" fontId="23" fillId="0" borderId="57" xfId="15" applyNumberFormat="1" applyFont="1" applyBorder="1" applyAlignment="1">
      <alignment horizontal="justify" vertical="center" wrapText="1"/>
    </xf>
    <xf numFmtId="4" fontId="21" fillId="0" borderId="59" xfId="15" applyNumberFormat="1" applyFont="1" applyBorder="1" applyAlignment="1">
      <alignment horizontal="right" vertical="center"/>
    </xf>
    <xf numFmtId="4" fontId="21" fillId="0" borderId="60" xfId="15" applyNumberFormat="1" applyFont="1" applyBorder="1" applyAlignment="1">
      <alignment horizontal="right" vertical="center"/>
    </xf>
    <xf numFmtId="4" fontId="21" fillId="0" borderId="61" xfId="15" applyNumberFormat="1" applyFont="1" applyBorder="1" applyAlignment="1">
      <alignment horizontal="right" vertical="center"/>
    </xf>
    <xf numFmtId="166" fontId="21" fillId="0" borderId="61" xfId="16" applyNumberFormat="1" applyFont="1" applyFill="1" applyBorder="1" applyAlignment="1">
      <alignment horizontal="center" vertical="center"/>
    </xf>
    <xf numFmtId="1" fontId="6" fillId="0" borderId="7" xfId="15" applyNumberFormat="1" applyFont="1" applyBorder="1" applyAlignment="1">
      <alignment horizontal="center" vertical="center"/>
    </xf>
    <xf numFmtId="1" fontId="21" fillId="0" borderId="7" xfId="15" applyNumberFormat="1" applyFont="1" applyBorder="1" applyAlignment="1">
      <alignment horizontal="center" vertical="center"/>
    </xf>
    <xf numFmtId="49" fontId="21" fillId="0" borderId="7" xfId="15" applyNumberFormat="1" applyFont="1" applyBorder="1" applyAlignment="1">
      <alignment horizontal="center" vertical="center"/>
    </xf>
    <xf numFmtId="49" fontId="21" fillId="0" borderId="37" xfId="15" applyNumberFormat="1" applyFont="1" applyBorder="1" applyAlignment="1">
      <alignment horizontal="center" vertical="center"/>
    </xf>
    <xf numFmtId="1" fontId="21" fillId="0" borderId="27" xfId="15" applyNumberFormat="1" applyFont="1" applyBorder="1" applyAlignment="1">
      <alignment horizontal="center" vertical="center"/>
    </xf>
    <xf numFmtId="1" fontId="21" fillId="0" borderId="58" xfId="15" applyNumberFormat="1" applyFont="1" applyBorder="1" applyAlignment="1">
      <alignment horizontal="center" vertical="center"/>
    </xf>
    <xf numFmtId="3" fontId="6" fillId="0" borderId="18" xfId="9" applyNumberFormat="1" applyFont="1" applyFill="1" applyBorder="1" applyAlignment="1">
      <alignment horizontal="center" vertical="center"/>
    </xf>
    <xf numFmtId="49" fontId="6" fillId="0" borderId="18" xfId="9" applyNumberFormat="1" applyFont="1" applyFill="1" applyBorder="1" applyAlignment="1">
      <alignment horizontal="center" vertical="center"/>
    </xf>
    <xf numFmtId="0" fontId="2" fillId="0" borderId="62" xfId="15" applyFont="1" applyBorder="1"/>
    <xf numFmtId="0" fontId="2" fillId="0" borderId="63" xfId="15" applyFont="1" applyBorder="1"/>
    <xf numFmtId="4" fontId="21" fillId="0" borderId="64" xfId="9" applyNumberFormat="1" applyFont="1" applyFill="1" applyBorder="1" applyAlignment="1">
      <alignment horizontal="center" vertical="center"/>
    </xf>
    <xf numFmtId="49" fontId="21" fillId="0" borderId="64" xfId="9" applyNumberFormat="1" applyFont="1" applyFill="1" applyBorder="1" applyAlignment="1">
      <alignment horizontal="center" vertical="center"/>
    </xf>
    <xf numFmtId="166" fontId="26" fillId="4" borderId="65" xfId="16" applyNumberFormat="1" applyFont="1" applyFill="1" applyBorder="1" applyAlignment="1">
      <alignment horizontal="center" vertical="center"/>
    </xf>
    <xf numFmtId="166" fontId="6" fillId="5" borderId="21" xfId="16" applyNumberFormat="1" applyFont="1" applyFill="1" applyBorder="1" applyAlignment="1">
      <alignment horizontal="center" vertical="center"/>
    </xf>
    <xf numFmtId="166" fontId="6" fillId="0" borderId="66" xfId="16" applyNumberFormat="1" applyFont="1" applyFill="1" applyBorder="1" applyAlignment="1">
      <alignment horizontal="center" vertical="center"/>
    </xf>
    <xf numFmtId="166" fontId="6" fillId="0" borderId="47" xfId="16" applyNumberFormat="1" applyFont="1" applyFill="1" applyBorder="1" applyAlignment="1">
      <alignment horizontal="center" vertical="center"/>
    </xf>
    <xf numFmtId="166" fontId="6" fillId="0" borderId="46" xfId="16" applyNumberFormat="1" applyFont="1" applyFill="1" applyBorder="1" applyAlignment="1">
      <alignment horizontal="center" vertical="center"/>
    </xf>
    <xf numFmtId="166" fontId="30" fillId="0" borderId="47" xfId="16" applyNumberFormat="1" applyFont="1" applyFill="1" applyBorder="1" applyAlignment="1">
      <alignment horizontal="center" vertical="center"/>
    </xf>
    <xf numFmtId="166" fontId="21" fillId="0" borderId="47" xfId="16" applyNumberFormat="1" applyFont="1" applyFill="1" applyBorder="1" applyAlignment="1">
      <alignment horizontal="center" vertical="center"/>
    </xf>
    <xf numFmtId="166" fontId="21" fillId="2" borderId="47" xfId="16" applyNumberFormat="1" applyFont="1" applyFill="1" applyBorder="1" applyAlignment="1">
      <alignment horizontal="center" vertical="center"/>
    </xf>
    <xf numFmtId="166" fontId="6" fillId="0" borderId="46" xfId="16" applyNumberFormat="1" applyFont="1" applyBorder="1" applyAlignment="1">
      <alignment horizontal="center" vertical="center"/>
    </xf>
    <xf numFmtId="166" fontId="6" fillId="0" borderId="47" xfId="16" applyNumberFormat="1" applyFont="1" applyFill="1" applyBorder="1" applyAlignment="1">
      <alignment horizontal="center" vertical="center" wrapText="1"/>
    </xf>
    <xf numFmtId="166" fontId="6" fillId="0" borderId="46" xfId="16" applyNumberFormat="1" applyFont="1" applyFill="1" applyBorder="1" applyAlignment="1">
      <alignment horizontal="center" vertical="center" wrapText="1"/>
    </xf>
    <xf numFmtId="166" fontId="21" fillId="0" borderId="47" xfId="16" applyNumberFormat="1" applyFont="1" applyFill="1" applyBorder="1" applyAlignment="1">
      <alignment horizontal="center" vertical="center" wrapText="1"/>
    </xf>
    <xf numFmtId="166" fontId="20" fillId="5" borderId="21" xfId="16" applyNumberFormat="1" applyFont="1" applyFill="1" applyBorder="1" applyAlignment="1">
      <alignment horizontal="center" vertical="center"/>
    </xf>
    <xf numFmtId="166" fontId="21" fillId="0" borderId="48" xfId="16" applyNumberFormat="1" applyFont="1" applyFill="1" applyBorder="1" applyAlignment="1">
      <alignment horizontal="center" vertical="center"/>
    </xf>
    <xf numFmtId="166" fontId="21" fillId="0" borderId="60" xfId="16" applyNumberFormat="1" applyFont="1" applyFill="1" applyBorder="1" applyAlignment="1">
      <alignment horizontal="center" vertical="center"/>
    </xf>
    <xf numFmtId="166" fontId="21" fillId="0" borderId="54" xfId="16" applyNumberFormat="1" applyFont="1" applyFill="1" applyBorder="1" applyAlignment="1">
      <alignment horizontal="center" vertical="center"/>
    </xf>
    <xf numFmtId="4" fontId="38" fillId="0" borderId="0" xfId="15" applyNumberFormat="1" applyFont="1"/>
    <xf numFmtId="4" fontId="22" fillId="3" borderId="4" xfId="15" applyNumberFormat="1" applyFont="1" applyFill="1" applyBorder="1" applyAlignment="1">
      <alignment horizontal="center" vertical="center" wrapText="1"/>
    </xf>
    <xf numFmtId="4" fontId="22" fillId="3" borderId="55" xfId="15" applyNumberFormat="1" applyFont="1" applyFill="1" applyBorder="1" applyAlignment="1">
      <alignment horizontal="center" vertical="center" wrapText="1"/>
    </xf>
    <xf numFmtId="0" fontId="7" fillId="2" borderId="1" xfId="15" applyFont="1" applyFill="1" applyBorder="1" applyAlignment="1">
      <alignment horizontal="left" wrapText="1"/>
    </xf>
    <xf numFmtId="4" fontId="22" fillId="3" borderId="66" xfId="15" applyNumberFormat="1" applyFont="1" applyFill="1" applyBorder="1" applyAlignment="1">
      <alignment horizontal="center" vertical="center" wrapText="1"/>
    </xf>
    <xf numFmtId="4" fontId="22" fillId="3" borderId="54" xfId="15" applyNumberFormat="1" applyFont="1" applyFill="1" applyBorder="1" applyAlignment="1">
      <alignment horizontal="center" vertical="center" wrapText="1"/>
    </xf>
    <xf numFmtId="166" fontId="22" fillId="3" borderId="4" xfId="16" applyNumberFormat="1" applyFont="1" applyFill="1" applyBorder="1" applyAlignment="1">
      <alignment horizontal="center" vertical="center" wrapText="1"/>
    </xf>
    <xf numFmtId="166" fontId="22" fillId="3" borderId="5" xfId="16" applyNumberFormat="1" applyFont="1" applyFill="1" applyBorder="1" applyAlignment="1">
      <alignment horizontal="center" vertical="center" wrapText="1"/>
    </xf>
    <xf numFmtId="4" fontId="11" fillId="2" borderId="0" xfId="15" quotePrefix="1" applyNumberFormat="1" applyFont="1" applyFill="1" applyAlignment="1">
      <alignment horizontal="center" vertical="center" wrapText="1"/>
    </xf>
    <xf numFmtId="166" fontId="22" fillId="3" borderId="66" xfId="16" applyNumberFormat="1" applyFont="1" applyFill="1" applyBorder="1" applyAlignment="1">
      <alignment horizontal="center" vertical="center" wrapText="1"/>
    </xf>
    <xf numFmtId="166" fontId="22" fillId="3" borderId="54" xfId="16" applyNumberFormat="1" applyFont="1" applyFill="1" applyBorder="1" applyAlignment="1">
      <alignment horizontal="center" vertical="center" wrapText="1"/>
    </xf>
    <xf numFmtId="0" fontId="9" fillId="2" borderId="0" xfId="15" applyFont="1" applyFill="1" applyAlignment="1">
      <alignment horizontal="center" vertical="center"/>
    </xf>
    <xf numFmtId="0" fontId="9" fillId="2" borderId="0" xfId="15" applyFont="1" applyFill="1" applyAlignment="1">
      <alignment horizontal="justify" vertical="center"/>
    </xf>
    <xf numFmtId="0" fontId="26" fillId="2" borderId="67" xfId="15" applyFont="1" applyFill="1" applyBorder="1" applyAlignment="1">
      <alignment horizontal="right" wrapText="1"/>
    </xf>
    <xf numFmtId="0" fontId="33" fillId="2" borderId="11" xfId="15" applyFont="1" applyFill="1" applyBorder="1" applyAlignment="1">
      <alignment horizontal="right" wrapText="1"/>
    </xf>
    <xf numFmtId="0" fontId="22" fillId="3" borderId="68" xfId="15" applyFont="1" applyFill="1" applyBorder="1" applyAlignment="1">
      <alignment horizontal="center" vertical="center" wrapText="1"/>
    </xf>
    <xf numFmtId="0" fontId="22" fillId="3" borderId="69" xfId="15" applyFont="1" applyFill="1" applyBorder="1" applyAlignment="1">
      <alignment horizontal="center" vertical="center" wrapText="1"/>
    </xf>
    <xf numFmtId="0" fontId="22" fillId="3" borderId="70" xfId="15" applyFont="1" applyFill="1" applyBorder="1" applyAlignment="1">
      <alignment horizontal="center" vertical="center" wrapText="1"/>
    </xf>
    <xf numFmtId="0" fontId="22" fillId="3" borderId="71" xfId="15" applyFont="1" applyFill="1" applyBorder="1" applyAlignment="1">
      <alignment horizontal="center" vertical="center" wrapText="1"/>
    </xf>
    <xf numFmtId="0" fontId="22" fillId="3" borderId="72" xfId="15" applyFont="1" applyFill="1" applyBorder="1" applyAlignment="1">
      <alignment horizontal="center" vertical="center" wrapText="1"/>
    </xf>
    <xf numFmtId="4" fontId="22" fillId="3" borderId="24" xfId="15" applyNumberFormat="1" applyFont="1" applyFill="1" applyBorder="1" applyAlignment="1">
      <alignment horizontal="center" vertical="center" wrapText="1"/>
    </xf>
    <xf numFmtId="4" fontId="22" fillId="3" borderId="53" xfId="15" applyNumberFormat="1" applyFont="1" applyFill="1" applyBorder="1" applyAlignment="1">
      <alignment horizontal="center" vertical="center" wrapText="1"/>
    </xf>
    <xf numFmtId="4" fontId="22" fillId="3" borderId="1" xfId="15" applyNumberFormat="1" applyFont="1" applyFill="1" applyBorder="1" applyAlignment="1">
      <alignment horizontal="center" vertical="center" wrapText="1"/>
    </xf>
    <xf numFmtId="4" fontId="22" fillId="3" borderId="73" xfId="15" applyNumberFormat="1" applyFont="1" applyFill="1" applyBorder="1" applyAlignment="1">
      <alignment horizontal="center" vertical="center" wrapText="1"/>
    </xf>
    <xf numFmtId="4" fontId="22" fillId="3" borderId="74" xfId="14" applyNumberFormat="1" applyFont="1" applyFill="1" applyBorder="1" applyAlignment="1">
      <alignment horizontal="center" vertical="center" wrapText="1"/>
    </xf>
    <xf numFmtId="4" fontId="22" fillId="3" borderId="51" xfId="14" applyNumberFormat="1" applyFont="1" applyFill="1" applyBorder="1" applyAlignment="1">
      <alignment horizontal="center" vertical="center" wrapText="1"/>
    </xf>
    <xf numFmtId="9" fontId="22" fillId="3" borderId="24" xfId="16" applyFont="1" applyFill="1" applyBorder="1" applyAlignment="1">
      <alignment horizontal="center" vertical="center" wrapText="1"/>
    </xf>
    <xf numFmtId="9" fontId="22" fillId="3" borderId="53" xfId="16" applyFont="1" applyFill="1" applyBorder="1" applyAlignment="1">
      <alignment horizontal="center" vertical="center" wrapText="1"/>
    </xf>
    <xf numFmtId="0" fontId="9" fillId="2" borderId="2" xfId="14" applyFont="1" applyFill="1" applyBorder="1" applyAlignment="1">
      <alignment horizontal="center" vertical="center"/>
    </xf>
    <xf numFmtId="0" fontId="9" fillId="2" borderId="0" xfId="14" applyFont="1" applyFill="1" applyAlignment="1">
      <alignment horizontal="center" vertical="center"/>
    </xf>
    <xf numFmtId="0" fontId="9" fillId="2" borderId="0" xfId="14" applyFont="1" applyFill="1" applyAlignment="1">
      <alignment horizontal="justify" vertical="center"/>
    </xf>
    <xf numFmtId="0" fontId="9" fillId="2" borderId="5" xfId="14" applyFont="1" applyFill="1" applyBorder="1" applyAlignment="1">
      <alignment horizontal="center" vertical="center"/>
    </xf>
    <xf numFmtId="0" fontId="7" fillId="2" borderId="67" xfId="14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22" fillId="3" borderId="68" xfId="14" applyFont="1" applyFill="1" applyBorder="1" applyAlignment="1">
      <alignment horizontal="center" vertical="center" wrapText="1"/>
    </xf>
    <xf numFmtId="0" fontId="22" fillId="3" borderId="69" xfId="14" applyFont="1" applyFill="1" applyBorder="1" applyAlignment="1">
      <alignment horizontal="center" vertical="center" wrapText="1"/>
    </xf>
    <xf numFmtId="0" fontId="22" fillId="3" borderId="70" xfId="14" applyFont="1" applyFill="1" applyBorder="1" applyAlignment="1">
      <alignment horizontal="center" vertical="center" wrapText="1"/>
    </xf>
    <xf numFmtId="0" fontId="22" fillId="3" borderId="71" xfId="14" applyFont="1" applyFill="1" applyBorder="1" applyAlignment="1">
      <alignment horizontal="center" vertical="center" wrapText="1"/>
    </xf>
    <xf numFmtId="0" fontId="22" fillId="3" borderId="72" xfId="14" applyFont="1" applyFill="1" applyBorder="1" applyAlignment="1">
      <alignment horizontal="center" vertical="center" wrapText="1"/>
    </xf>
  </cellXfs>
  <cellStyles count="17">
    <cellStyle name="Millares 2" xfId="1" xr:uid="{90D3AAD2-ED3A-4140-B1D5-24B646B02251}"/>
    <cellStyle name="Millares 2 2" xfId="2" xr:uid="{FD66BB46-D40D-4E4D-AF0B-E6101200C71F}"/>
    <cellStyle name="Millares 2 3" xfId="3" xr:uid="{41F69D0E-BCD7-445A-9159-A4A3CD2DB1B1}"/>
    <cellStyle name="Millares 2 4" xfId="4" xr:uid="{404AA4A9-6648-4FAE-8CF4-5285EE2A8035}"/>
    <cellStyle name="Millares 3" xfId="5" xr:uid="{2253DD2D-DBD0-4B91-813F-E92848167380}"/>
    <cellStyle name="Millares 4" xfId="6" xr:uid="{2F9A2EA4-DC48-4F46-B890-7A0B40B618E4}"/>
    <cellStyle name="Millares 5" xfId="7" xr:uid="{668C18E1-BCE1-4564-A17A-358F87378580}"/>
    <cellStyle name="Millares_CONS-ENE-MODIF" xfId="8" xr:uid="{1C481092-DBFA-497B-8C2F-CCAF30587D37}"/>
    <cellStyle name="Millares_CONS-ENE-MODIF 2" xfId="9" xr:uid="{FD1FA864-1500-4D23-BE2E-D328712D086E}"/>
    <cellStyle name="Moneda 2" xfId="10" xr:uid="{AD51BEA3-BF32-4B0A-8472-266D03FC39B6}"/>
    <cellStyle name="Moneda 2 2" xfId="11" xr:uid="{7D161679-1953-4331-A8A3-861E8AE094D1}"/>
    <cellStyle name="Moneda 2 3" xfId="12" xr:uid="{8A97F791-B441-43CF-84D5-92D2667F39F9}"/>
    <cellStyle name="Moneda 2 4" xfId="13" xr:uid="{C3CE80CB-ED84-421D-9B3D-78711248DCE7}"/>
    <cellStyle name="Normal" xfId="0" builtinId="0"/>
    <cellStyle name="Normal 2" xfId="14" xr:uid="{785A938B-0DF6-4C52-B56D-5EE748C6A4EA}"/>
    <cellStyle name="Normal 2 2" xfId="15" xr:uid="{EB4EA53C-38E9-463B-ACDE-333317960CBA}"/>
    <cellStyle name="Porcentaje" xfId="16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104775</xdr:rowOff>
    </xdr:from>
    <xdr:to>
      <xdr:col>3</xdr:col>
      <xdr:colOff>0</xdr:colOff>
      <xdr:row>5</xdr:row>
      <xdr:rowOff>295275</xdr:rowOff>
    </xdr:to>
    <xdr:pic>
      <xdr:nvPicPr>
        <xdr:cNvPr id="1071" name="Imagen 3">
          <a:extLst>
            <a:ext uri="{FF2B5EF4-FFF2-40B4-BE49-F238E27FC236}">
              <a16:creationId xmlns:a16="http://schemas.microsoft.com/office/drawing/2014/main" id="{A11253FD-DBD7-AF8C-502E-A3A9AF09C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563" y="280621"/>
          <a:ext cx="128294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3101" name="Imagen 1">
          <a:extLst>
            <a:ext uri="{FF2B5EF4-FFF2-40B4-BE49-F238E27FC236}">
              <a16:creationId xmlns:a16="http://schemas.microsoft.com/office/drawing/2014/main" id="{89348202-6235-FA52-2121-6F4FA703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9BD9F-8451-4577-96FB-966D9379CDCC}">
  <dimension ref="A1:IV128"/>
  <sheetViews>
    <sheetView showGridLines="0" tabSelected="1" topLeftCell="A11" zoomScale="130" zoomScaleNormal="130" workbookViewId="0">
      <selection activeCell="E1" sqref="E1"/>
    </sheetView>
  </sheetViews>
  <sheetFormatPr baseColWidth="10" defaultColWidth="9.109375" defaultRowHeight="13.2" x14ac:dyDescent="0.25"/>
  <cols>
    <col min="1" max="1" width="9.88671875" style="259" customWidth="1"/>
    <col min="2" max="2" width="9.44140625" style="259" customWidth="1"/>
    <col min="3" max="3" width="9.88671875" style="259" customWidth="1"/>
    <col min="4" max="4" width="8.109375" style="259" customWidth="1"/>
    <col min="5" max="5" width="7" style="259" customWidth="1"/>
    <col min="6" max="6" width="9.5546875" style="259" customWidth="1"/>
    <col min="7" max="7" width="5.33203125" style="261" customWidth="1"/>
    <col min="8" max="8" width="7" style="262" customWidth="1"/>
    <col min="9" max="9" width="7.109375" style="259" customWidth="1"/>
    <col min="10" max="10" width="25.5546875" style="255" customWidth="1"/>
    <col min="11" max="11" width="18.5546875" style="399" customWidth="1"/>
    <col min="12" max="12" width="17.6640625" style="399" customWidth="1"/>
    <col min="13" max="13" width="18" style="399" customWidth="1"/>
    <col min="14" max="14" width="13.88671875" style="399" customWidth="1"/>
    <col min="15" max="15" width="15.33203125" style="399" customWidth="1"/>
    <col min="16" max="16" width="18.109375" style="399" customWidth="1"/>
    <col min="17" max="17" width="17.44140625" style="399" customWidth="1"/>
    <col min="18" max="18" width="18.6640625" style="399" bestFit="1" customWidth="1"/>
    <col min="19" max="19" width="19.109375" style="399" customWidth="1"/>
    <col min="20" max="20" width="19.33203125" style="399" customWidth="1"/>
    <col min="21" max="21" width="19.109375" style="399" customWidth="1"/>
    <col min="22" max="22" width="18.5546875" style="399" customWidth="1"/>
    <col min="23" max="23" width="12" style="182" customWidth="1"/>
    <col min="24" max="24" width="15.109375" style="182" customWidth="1"/>
    <col min="25" max="25" width="9.109375" style="400"/>
    <col min="26" max="26" width="11.88671875" style="400" bestFit="1" customWidth="1"/>
    <col min="27" max="16384" width="9.109375" style="400"/>
  </cols>
  <sheetData>
    <row r="1" spans="1:256" s="238" customFormat="1" ht="13.8" thickTop="1" x14ac:dyDescent="0.2">
      <c r="A1" s="230"/>
      <c r="B1" s="231"/>
      <c r="C1" s="232"/>
      <c r="D1" s="231"/>
      <c r="E1" s="232"/>
      <c r="F1" s="232"/>
      <c r="G1" s="233"/>
      <c r="H1" s="234"/>
      <c r="I1" s="231"/>
      <c r="J1" s="235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12"/>
      <c r="X1" s="212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7"/>
      <c r="AL1" s="237"/>
      <c r="AM1" s="237"/>
      <c r="AN1" s="237"/>
      <c r="AO1" s="237"/>
      <c r="AP1" s="237"/>
      <c r="AQ1" s="237"/>
      <c r="AR1" s="237"/>
      <c r="AS1" s="237"/>
      <c r="AT1" s="237"/>
      <c r="AU1" s="237"/>
      <c r="AV1" s="237"/>
      <c r="AW1" s="237"/>
      <c r="AX1" s="237"/>
      <c r="AY1" s="237"/>
      <c r="AZ1" s="237"/>
      <c r="BA1" s="237"/>
      <c r="BB1" s="237"/>
      <c r="BC1" s="237"/>
      <c r="BD1" s="237"/>
      <c r="BE1" s="237"/>
      <c r="BF1" s="237"/>
      <c r="BG1" s="237"/>
      <c r="BH1" s="237"/>
      <c r="BI1" s="237"/>
      <c r="BJ1" s="237"/>
      <c r="BK1" s="237"/>
      <c r="BL1" s="237"/>
      <c r="BM1" s="237"/>
      <c r="BN1" s="237"/>
      <c r="BO1" s="237"/>
      <c r="BP1" s="237"/>
      <c r="BQ1" s="237"/>
      <c r="BR1" s="237"/>
      <c r="BS1" s="237"/>
      <c r="BT1" s="237"/>
      <c r="BU1" s="237"/>
      <c r="BV1" s="237"/>
      <c r="BW1" s="237"/>
      <c r="BX1" s="237"/>
      <c r="BY1" s="237"/>
      <c r="BZ1" s="237"/>
      <c r="CA1" s="237"/>
      <c r="CB1" s="237"/>
      <c r="CC1" s="237"/>
      <c r="CD1" s="237"/>
      <c r="CE1" s="237"/>
      <c r="CF1" s="237"/>
      <c r="CG1" s="237"/>
      <c r="CH1" s="237"/>
      <c r="CI1" s="237"/>
      <c r="CJ1" s="237"/>
      <c r="CK1" s="237"/>
      <c r="CL1" s="237"/>
      <c r="CM1" s="237"/>
      <c r="CN1" s="237"/>
      <c r="CO1" s="237"/>
      <c r="CP1" s="237"/>
      <c r="CQ1" s="237"/>
      <c r="CR1" s="237"/>
      <c r="CS1" s="237"/>
      <c r="CT1" s="237"/>
      <c r="CU1" s="237"/>
      <c r="CV1" s="237"/>
      <c r="CW1" s="237"/>
      <c r="CX1" s="237"/>
      <c r="CY1" s="237"/>
      <c r="CZ1" s="237"/>
      <c r="DA1" s="237"/>
      <c r="DB1" s="237"/>
      <c r="DC1" s="237"/>
      <c r="DD1" s="237"/>
      <c r="DE1" s="237"/>
      <c r="DF1" s="237"/>
      <c r="DG1" s="237"/>
      <c r="DH1" s="237"/>
      <c r="DI1" s="237"/>
      <c r="DJ1" s="237"/>
      <c r="DK1" s="237"/>
      <c r="DL1" s="237"/>
      <c r="DM1" s="237"/>
      <c r="DN1" s="237"/>
      <c r="DO1" s="237"/>
      <c r="DP1" s="237"/>
      <c r="DQ1" s="237"/>
      <c r="DR1" s="237"/>
      <c r="DS1" s="237"/>
      <c r="DT1" s="237"/>
      <c r="DU1" s="237"/>
      <c r="DV1" s="237"/>
      <c r="DW1" s="237"/>
      <c r="DX1" s="237"/>
      <c r="DY1" s="237"/>
      <c r="DZ1" s="237"/>
      <c r="EA1" s="237"/>
      <c r="EB1" s="237"/>
      <c r="EC1" s="237"/>
      <c r="ED1" s="237"/>
      <c r="EE1" s="237"/>
      <c r="EF1" s="237"/>
      <c r="EG1" s="237"/>
      <c r="EH1" s="237"/>
      <c r="EI1" s="237"/>
      <c r="EJ1" s="237"/>
      <c r="EK1" s="237"/>
      <c r="EL1" s="237"/>
      <c r="EM1" s="237"/>
      <c r="EN1" s="237"/>
      <c r="EO1" s="237"/>
      <c r="EP1" s="237"/>
      <c r="EQ1" s="237"/>
      <c r="ER1" s="237"/>
      <c r="ES1" s="237"/>
      <c r="ET1" s="237"/>
      <c r="EU1" s="237"/>
      <c r="EV1" s="237"/>
      <c r="EW1" s="237"/>
      <c r="EX1" s="237"/>
      <c r="EY1" s="237"/>
      <c r="EZ1" s="237"/>
      <c r="FA1" s="237"/>
      <c r="FB1" s="237"/>
      <c r="FC1" s="237"/>
      <c r="FD1" s="237"/>
      <c r="FE1" s="237"/>
      <c r="FF1" s="237"/>
      <c r="FG1" s="237"/>
      <c r="FH1" s="237"/>
      <c r="FI1" s="237"/>
      <c r="FJ1" s="237"/>
      <c r="FK1" s="237"/>
      <c r="FL1" s="237"/>
      <c r="FM1" s="237"/>
      <c r="FN1" s="237"/>
      <c r="FO1" s="237"/>
      <c r="FP1" s="237"/>
      <c r="FQ1" s="237"/>
      <c r="FR1" s="237"/>
      <c r="FS1" s="237"/>
      <c r="FT1" s="237"/>
      <c r="FU1" s="237"/>
      <c r="FV1" s="237"/>
      <c r="FW1" s="237"/>
      <c r="FX1" s="237"/>
      <c r="FY1" s="237"/>
      <c r="FZ1" s="237"/>
      <c r="GA1" s="237"/>
      <c r="GB1" s="237"/>
      <c r="GC1" s="237"/>
      <c r="GD1" s="237"/>
      <c r="GE1" s="237"/>
      <c r="GF1" s="237"/>
      <c r="GG1" s="237"/>
      <c r="GH1" s="237"/>
      <c r="GI1" s="237"/>
      <c r="GJ1" s="237"/>
      <c r="GK1" s="237"/>
      <c r="GL1" s="237"/>
      <c r="GM1" s="237"/>
      <c r="GN1" s="237"/>
      <c r="GO1" s="237"/>
      <c r="GP1" s="237"/>
      <c r="GQ1" s="237"/>
      <c r="GR1" s="237"/>
      <c r="GS1" s="237"/>
      <c r="GT1" s="237"/>
      <c r="GU1" s="237"/>
      <c r="GV1" s="237"/>
      <c r="GW1" s="237"/>
      <c r="GX1" s="237"/>
      <c r="GY1" s="237"/>
      <c r="GZ1" s="237"/>
      <c r="HA1" s="237"/>
      <c r="HB1" s="237"/>
      <c r="HC1" s="237"/>
      <c r="HD1" s="237"/>
      <c r="HE1" s="237"/>
      <c r="HF1" s="237"/>
      <c r="HG1" s="237"/>
      <c r="HH1" s="237"/>
      <c r="HI1" s="237"/>
      <c r="HJ1" s="237"/>
      <c r="HK1" s="237"/>
      <c r="HL1" s="237"/>
      <c r="HM1" s="237"/>
      <c r="HN1" s="237"/>
      <c r="HO1" s="237"/>
      <c r="HP1" s="237"/>
      <c r="HQ1" s="237"/>
      <c r="HR1" s="237"/>
      <c r="HS1" s="237"/>
      <c r="HT1" s="237"/>
      <c r="HU1" s="237"/>
      <c r="HV1" s="237"/>
      <c r="HW1" s="237"/>
      <c r="HX1" s="237"/>
      <c r="HY1" s="237"/>
      <c r="HZ1" s="237"/>
      <c r="IA1" s="237"/>
      <c r="IB1" s="237"/>
      <c r="IC1" s="237"/>
      <c r="ID1" s="237"/>
      <c r="IE1" s="237"/>
      <c r="IF1" s="237"/>
      <c r="IG1" s="237"/>
      <c r="IH1" s="237"/>
      <c r="II1" s="237"/>
      <c r="IJ1" s="237"/>
      <c r="IK1" s="237"/>
      <c r="IL1" s="237"/>
      <c r="IM1" s="237"/>
      <c r="IN1" s="237"/>
      <c r="IO1" s="237"/>
      <c r="IP1" s="237"/>
      <c r="IQ1" s="237"/>
      <c r="IR1" s="237"/>
      <c r="IS1" s="237"/>
      <c r="IT1" s="237"/>
      <c r="IU1" s="237"/>
      <c r="IV1" s="237"/>
    </row>
    <row r="2" spans="1:256" s="238" customFormat="1" x14ac:dyDescent="0.2">
      <c r="A2" s="239"/>
      <c r="B2" s="240"/>
      <c r="C2" s="241"/>
      <c r="D2" s="240"/>
      <c r="E2" s="241"/>
      <c r="F2" s="242"/>
      <c r="G2" s="243"/>
      <c r="H2" s="244"/>
      <c r="I2" s="240"/>
      <c r="J2" s="245"/>
      <c r="K2" s="246"/>
      <c r="L2" s="246"/>
      <c r="M2" s="246"/>
      <c r="N2" s="246"/>
      <c r="O2" s="246"/>
      <c r="P2" s="246"/>
      <c r="Q2" s="246"/>
      <c r="R2" s="246"/>
      <c r="S2" s="247"/>
      <c r="T2" s="246"/>
      <c r="U2" s="246"/>
      <c r="V2" s="246"/>
      <c r="W2" s="206"/>
      <c r="X2" s="206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  <c r="AP2" s="237"/>
      <c r="AQ2" s="237"/>
      <c r="AR2" s="237"/>
      <c r="AS2" s="237"/>
      <c r="AT2" s="237"/>
      <c r="AU2" s="237"/>
      <c r="AV2" s="237"/>
      <c r="AW2" s="237"/>
      <c r="AX2" s="237"/>
      <c r="AY2" s="237"/>
      <c r="AZ2" s="237"/>
      <c r="BA2" s="237"/>
      <c r="BB2" s="237"/>
      <c r="BC2" s="237"/>
      <c r="BD2" s="237"/>
      <c r="BE2" s="237"/>
      <c r="BF2" s="237"/>
      <c r="BG2" s="237"/>
      <c r="BH2" s="237"/>
      <c r="BI2" s="237"/>
      <c r="BJ2" s="237"/>
      <c r="BK2" s="237"/>
      <c r="BL2" s="237"/>
      <c r="BM2" s="237"/>
      <c r="BN2" s="237"/>
      <c r="BO2" s="237"/>
      <c r="BP2" s="237"/>
      <c r="BQ2" s="237"/>
      <c r="BR2" s="237"/>
      <c r="BS2" s="237"/>
      <c r="BT2" s="237"/>
      <c r="BU2" s="237"/>
      <c r="BV2" s="237"/>
      <c r="BW2" s="237"/>
      <c r="BX2" s="237"/>
      <c r="BY2" s="237"/>
      <c r="BZ2" s="237"/>
      <c r="CA2" s="237"/>
      <c r="CB2" s="237"/>
      <c r="CC2" s="237"/>
      <c r="CD2" s="237"/>
      <c r="CE2" s="237"/>
      <c r="CF2" s="237"/>
      <c r="CG2" s="237"/>
      <c r="CH2" s="237"/>
      <c r="CI2" s="237"/>
      <c r="CJ2" s="237"/>
      <c r="CK2" s="237"/>
      <c r="CL2" s="237"/>
      <c r="CM2" s="237"/>
      <c r="CN2" s="237"/>
      <c r="CO2" s="237"/>
      <c r="CP2" s="237"/>
      <c r="CQ2" s="237"/>
      <c r="CR2" s="237"/>
      <c r="CS2" s="237"/>
      <c r="CT2" s="237"/>
      <c r="CU2" s="237"/>
      <c r="CV2" s="237"/>
      <c r="CW2" s="237"/>
      <c r="CX2" s="237"/>
      <c r="CY2" s="237"/>
      <c r="CZ2" s="237"/>
      <c r="DA2" s="237"/>
      <c r="DB2" s="237"/>
      <c r="DC2" s="237"/>
      <c r="DD2" s="237"/>
      <c r="DE2" s="237"/>
      <c r="DF2" s="237"/>
      <c r="DG2" s="237"/>
      <c r="DH2" s="237"/>
      <c r="DI2" s="237"/>
      <c r="DJ2" s="237"/>
      <c r="DK2" s="237"/>
      <c r="DL2" s="237"/>
      <c r="DM2" s="237"/>
      <c r="DN2" s="237"/>
      <c r="DO2" s="237"/>
      <c r="DP2" s="237"/>
      <c r="DQ2" s="237"/>
      <c r="DR2" s="237"/>
      <c r="DS2" s="237"/>
      <c r="DT2" s="237"/>
      <c r="DU2" s="237"/>
      <c r="DV2" s="237"/>
      <c r="DW2" s="237"/>
      <c r="DX2" s="237"/>
      <c r="DY2" s="237"/>
      <c r="DZ2" s="237"/>
      <c r="EA2" s="237"/>
      <c r="EB2" s="237"/>
      <c r="EC2" s="237"/>
      <c r="ED2" s="237"/>
      <c r="EE2" s="237"/>
      <c r="EF2" s="237"/>
      <c r="EG2" s="237"/>
      <c r="EH2" s="237"/>
      <c r="EI2" s="237"/>
      <c r="EJ2" s="237"/>
      <c r="EK2" s="237"/>
      <c r="EL2" s="237"/>
      <c r="EM2" s="237"/>
      <c r="EN2" s="237"/>
      <c r="EO2" s="237"/>
      <c r="EP2" s="237"/>
      <c r="EQ2" s="237"/>
      <c r="ER2" s="237"/>
      <c r="ES2" s="237"/>
      <c r="ET2" s="237"/>
      <c r="EU2" s="237"/>
      <c r="EV2" s="237"/>
      <c r="EW2" s="237"/>
      <c r="EX2" s="237"/>
      <c r="EY2" s="237"/>
      <c r="EZ2" s="237"/>
      <c r="FA2" s="237"/>
      <c r="FB2" s="237"/>
      <c r="FC2" s="237"/>
      <c r="FD2" s="237"/>
      <c r="FE2" s="237"/>
      <c r="FF2" s="237"/>
      <c r="FG2" s="237"/>
      <c r="FH2" s="237"/>
      <c r="FI2" s="237"/>
      <c r="FJ2" s="237"/>
      <c r="FK2" s="237"/>
      <c r="FL2" s="237"/>
      <c r="FM2" s="237"/>
      <c r="FN2" s="237"/>
      <c r="FO2" s="237"/>
      <c r="FP2" s="237"/>
      <c r="FQ2" s="237"/>
      <c r="FR2" s="237"/>
      <c r="FS2" s="237"/>
      <c r="FT2" s="237"/>
      <c r="FU2" s="237"/>
      <c r="FV2" s="237"/>
      <c r="FW2" s="237"/>
      <c r="FX2" s="237"/>
      <c r="FY2" s="237"/>
      <c r="FZ2" s="237"/>
      <c r="GA2" s="237"/>
      <c r="GB2" s="237"/>
      <c r="GC2" s="237"/>
      <c r="GD2" s="237"/>
      <c r="GE2" s="237"/>
      <c r="GF2" s="237"/>
      <c r="GG2" s="237"/>
      <c r="GH2" s="237"/>
      <c r="GI2" s="237"/>
      <c r="GJ2" s="237"/>
      <c r="GK2" s="237"/>
      <c r="GL2" s="237"/>
      <c r="GM2" s="237"/>
      <c r="GN2" s="237"/>
      <c r="GO2" s="237"/>
      <c r="GP2" s="237"/>
      <c r="GQ2" s="237"/>
      <c r="GR2" s="237"/>
      <c r="GS2" s="237"/>
      <c r="GT2" s="237"/>
      <c r="GU2" s="237"/>
      <c r="GV2" s="237"/>
      <c r="GW2" s="237"/>
      <c r="GX2" s="237"/>
      <c r="GY2" s="237"/>
      <c r="GZ2" s="237"/>
      <c r="HA2" s="237"/>
      <c r="HB2" s="237"/>
      <c r="HC2" s="237"/>
      <c r="HD2" s="237"/>
      <c r="HE2" s="237"/>
      <c r="HF2" s="237"/>
      <c r="HG2" s="237"/>
      <c r="HH2" s="237"/>
      <c r="HI2" s="237"/>
      <c r="HJ2" s="237"/>
      <c r="HK2" s="237"/>
      <c r="HL2" s="237"/>
      <c r="HM2" s="237"/>
      <c r="HN2" s="237"/>
      <c r="HO2" s="237"/>
      <c r="HP2" s="237"/>
      <c r="HQ2" s="237"/>
      <c r="HR2" s="237"/>
      <c r="HS2" s="237"/>
      <c r="HT2" s="237"/>
      <c r="HU2" s="237"/>
      <c r="HV2" s="237"/>
      <c r="HW2" s="237"/>
      <c r="HX2" s="237"/>
      <c r="HY2" s="237"/>
      <c r="HZ2" s="237"/>
      <c r="IA2" s="237"/>
      <c r="IB2" s="237"/>
      <c r="IC2" s="237"/>
      <c r="ID2" s="237"/>
      <c r="IE2" s="237"/>
      <c r="IF2" s="237"/>
      <c r="IG2" s="237"/>
      <c r="IH2" s="237"/>
      <c r="II2" s="237"/>
      <c r="IJ2" s="237"/>
      <c r="IK2" s="237"/>
      <c r="IL2" s="237"/>
      <c r="IM2" s="237"/>
      <c r="IN2" s="237"/>
      <c r="IO2" s="237"/>
      <c r="IP2" s="237"/>
      <c r="IQ2" s="237"/>
      <c r="IR2" s="237"/>
      <c r="IS2" s="237"/>
      <c r="IT2" s="237"/>
      <c r="IU2" s="237"/>
      <c r="IV2" s="237"/>
    </row>
    <row r="3" spans="1:256" s="238" customFormat="1" x14ac:dyDescent="0.2">
      <c r="A3" s="239"/>
      <c r="B3" s="240"/>
      <c r="C3" s="241"/>
      <c r="D3" s="240"/>
      <c r="E3" s="241"/>
      <c r="F3" s="241"/>
      <c r="G3" s="243"/>
      <c r="H3" s="244"/>
      <c r="I3" s="240"/>
      <c r="J3" s="245"/>
      <c r="Q3" s="264"/>
      <c r="R3" s="248"/>
      <c r="S3" s="246"/>
      <c r="V3" s="240"/>
      <c r="W3" s="207"/>
      <c r="X3" s="207"/>
      <c r="Y3" s="237"/>
      <c r="Z3" s="237"/>
      <c r="AA3" s="237"/>
      <c r="AB3" s="237"/>
      <c r="AC3" s="237"/>
      <c r="AD3" s="237"/>
      <c r="AE3" s="237"/>
      <c r="AF3" s="237"/>
      <c r="AG3" s="237"/>
      <c r="AH3" s="237"/>
      <c r="AI3" s="237"/>
      <c r="AJ3" s="237"/>
      <c r="AK3" s="237"/>
      <c r="AL3" s="237"/>
      <c r="AM3" s="237"/>
      <c r="AN3" s="237"/>
      <c r="AO3" s="237"/>
      <c r="AP3" s="237"/>
      <c r="AQ3" s="237"/>
      <c r="AR3" s="237"/>
      <c r="AS3" s="237"/>
      <c r="AT3" s="237"/>
      <c r="AU3" s="237"/>
      <c r="AV3" s="237"/>
      <c r="AW3" s="237"/>
      <c r="AX3" s="237"/>
      <c r="AY3" s="237"/>
      <c r="AZ3" s="237"/>
      <c r="BA3" s="237"/>
      <c r="BB3" s="237"/>
      <c r="BC3" s="237"/>
      <c r="BD3" s="237"/>
      <c r="BE3" s="237"/>
      <c r="BF3" s="237"/>
      <c r="BG3" s="237"/>
      <c r="BH3" s="237"/>
      <c r="BI3" s="237"/>
      <c r="BJ3" s="237"/>
      <c r="BK3" s="237"/>
      <c r="BL3" s="237"/>
      <c r="BM3" s="237"/>
      <c r="BN3" s="237"/>
      <c r="BO3" s="237"/>
      <c r="BP3" s="237"/>
      <c r="BQ3" s="237"/>
      <c r="BR3" s="237"/>
      <c r="BS3" s="237"/>
      <c r="BT3" s="237"/>
      <c r="BU3" s="237"/>
      <c r="BV3" s="237"/>
      <c r="BW3" s="237"/>
      <c r="BX3" s="237"/>
      <c r="BY3" s="237"/>
      <c r="BZ3" s="237"/>
      <c r="CA3" s="237"/>
      <c r="CB3" s="237"/>
      <c r="CC3" s="237"/>
      <c r="CD3" s="237"/>
      <c r="CE3" s="237"/>
      <c r="CF3" s="237"/>
      <c r="CG3" s="237"/>
      <c r="CH3" s="237"/>
      <c r="CI3" s="237"/>
      <c r="CJ3" s="237"/>
      <c r="CK3" s="237"/>
      <c r="CL3" s="237"/>
      <c r="CM3" s="237"/>
      <c r="CN3" s="237"/>
      <c r="CO3" s="237"/>
      <c r="CP3" s="237"/>
      <c r="CQ3" s="237"/>
      <c r="CR3" s="237"/>
      <c r="CS3" s="237"/>
      <c r="CT3" s="237"/>
      <c r="CU3" s="237"/>
      <c r="CV3" s="237"/>
      <c r="CW3" s="237"/>
      <c r="CX3" s="237"/>
      <c r="CY3" s="237"/>
      <c r="CZ3" s="237"/>
      <c r="DA3" s="237"/>
      <c r="DB3" s="237"/>
      <c r="DC3" s="237"/>
      <c r="DD3" s="237"/>
      <c r="DE3" s="237"/>
      <c r="DF3" s="237"/>
      <c r="DG3" s="237"/>
      <c r="DH3" s="237"/>
      <c r="DI3" s="237"/>
      <c r="DJ3" s="237"/>
      <c r="DK3" s="237"/>
      <c r="DL3" s="237"/>
      <c r="DM3" s="237"/>
      <c r="DN3" s="237"/>
      <c r="DO3" s="237"/>
      <c r="DP3" s="237"/>
      <c r="DQ3" s="237"/>
      <c r="DR3" s="237"/>
      <c r="DS3" s="237"/>
      <c r="DT3" s="237"/>
      <c r="DU3" s="237"/>
      <c r="DV3" s="237"/>
      <c r="DW3" s="237"/>
      <c r="DX3" s="237"/>
      <c r="DY3" s="237"/>
      <c r="DZ3" s="237"/>
      <c r="EA3" s="237"/>
      <c r="EB3" s="237"/>
      <c r="EC3" s="237"/>
      <c r="ED3" s="237"/>
      <c r="EE3" s="237"/>
      <c r="EF3" s="237"/>
      <c r="EG3" s="237"/>
      <c r="EH3" s="237"/>
      <c r="EI3" s="237"/>
      <c r="EJ3" s="237"/>
      <c r="EK3" s="237"/>
      <c r="EL3" s="237"/>
      <c r="EM3" s="237"/>
      <c r="EN3" s="237"/>
      <c r="EO3" s="237"/>
      <c r="EP3" s="237"/>
      <c r="EQ3" s="237"/>
      <c r="ER3" s="237"/>
      <c r="ES3" s="237"/>
      <c r="ET3" s="237"/>
      <c r="EU3" s="237"/>
      <c r="EV3" s="237"/>
      <c r="EW3" s="237"/>
      <c r="EX3" s="237"/>
      <c r="EY3" s="237"/>
      <c r="EZ3" s="237"/>
      <c r="FA3" s="237"/>
      <c r="FB3" s="237"/>
      <c r="FC3" s="237"/>
      <c r="FD3" s="237"/>
      <c r="FE3" s="237"/>
      <c r="FF3" s="237"/>
      <c r="FG3" s="237"/>
      <c r="FH3" s="237"/>
      <c r="FI3" s="237"/>
      <c r="FJ3" s="237"/>
      <c r="FK3" s="237"/>
      <c r="FL3" s="237"/>
      <c r="FM3" s="237"/>
      <c r="FN3" s="237"/>
      <c r="FO3" s="237"/>
      <c r="FP3" s="237"/>
      <c r="FQ3" s="237"/>
      <c r="FR3" s="237"/>
      <c r="FS3" s="237"/>
      <c r="FT3" s="237"/>
      <c r="FU3" s="237"/>
      <c r="FV3" s="237"/>
      <c r="FW3" s="237"/>
      <c r="FX3" s="237"/>
      <c r="FY3" s="237"/>
      <c r="FZ3" s="237"/>
      <c r="GA3" s="237"/>
      <c r="GB3" s="237"/>
      <c r="GC3" s="237"/>
      <c r="GD3" s="237"/>
      <c r="GE3" s="237"/>
      <c r="GF3" s="237"/>
      <c r="GG3" s="237"/>
      <c r="GH3" s="237"/>
      <c r="GI3" s="237"/>
      <c r="GJ3" s="237"/>
      <c r="GK3" s="237"/>
      <c r="GL3" s="237"/>
      <c r="GM3" s="237"/>
      <c r="GN3" s="237"/>
      <c r="GO3" s="237"/>
      <c r="GP3" s="237"/>
      <c r="GQ3" s="237"/>
      <c r="GR3" s="237"/>
      <c r="GS3" s="237"/>
      <c r="GT3" s="237"/>
      <c r="GU3" s="237"/>
      <c r="GV3" s="237"/>
      <c r="GW3" s="237"/>
      <c r="GX3" s="237"/>
      <c r="GY3" s="237"/>
      <c r="GZ3" s="237"/>
      <c r="HA3" s="237"/>
      <c r="HB3" s="237"/>
      <c r="HC3" s="237"/>
      <c r="HD3" s="237"/>
      <c r="HE3" s="237"/>
      <c r="HF3" s="237"/>
      <c r="HG3" s="237"/>
      <c r="HH3" s="237"/>
      <c r="HI3" s="237"/>
      <c r="HJ3" s="237"/>
      <c r="HK3" s="237"/>
      <c r="HL3" s="237"/>
      <c r="HM3" s="237"/>
      <c r="HN3" s="237"/>
      <c r="HO3" s="237"/>
      <c r="HP3" s="237"/>
      <c r="HQ3" s="237"/>
      <c r="HR3" s="237"/>
      <c r="HS3" s="237"/>
      <c r="HT3" s="237"/>
      <c r="HU3" s="237"/>
      <c r="HV3" s="237"/>
      <c r="HW3" s="237"/>
      <c r="HX3" s="237"/>
      <c r="HY3" s="237"/>
      <c r="HZ3" s="237"/>
      <c r="IA3" s="237"/>
      <c r="IB3" s="237"/>
      <c r="IC3" s="237"/>
      <c r="ID3" s="237"/>
      <c r="IE3" s="237"/>
      <c r="IF3" s="237"/>
      <c r="IG3" s="237"/>
      <c r="IH3" s="237"/>
      <c r="II3" s="237"/>
      <c r="IJ3" s="237"/>
      <c r="IK3" s="237"/>
      <c r="IL3" s="237"/>
      <c r="IM3" s="237"/>
      <c r="IN3" s="237"/>
      <c r="IO3" s="237"/>
      <c r="IP3" s="237"/>
      <c r="IQ3" s="237"/>
      <c r="IR3" s="237"/>
      <c r="IS3" s="237"/>
      <c r="IT3" s="237"/>
      <c r="IU3" s="237"/>
      <c r="IV3" s="237"/>
    </row>
    <row r="4" spans="1:256" s="238" customFormat="1" x14ac:dyDescent="0.25">
      <c r="A4" s="249"/>
      <c r="B4" s="250"/>
      <c r="C4" s="251"/>
      <c r="D4" s="252"/>
      <c r="E4" s="250"/>
      <c r="F4" s="241"/>
      <c r="G4" s="253"/>
      <c r="H4" s="254"/>
      <c r="I4" s="250"/>
      <c r="J4" s="255"/>
      <c r="P4" s="247"/>
      <c r="R4" s="256"/>
      <c r="S4" s="256"/>
      <c r="V4" s="257"/>
      <c r="W4" s="208"/>
      <c r="X4" s="208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7"/>
      <c r="AJ4" s="237"/>
      <c r="AK4" s="237"/>
      <c r="AL4" s="237"/>
      <c r="AM4" s="237"/>
      <c r="AN4" s="237"/>
      <c r="AO4" s="237"/>
      <c r="AP4" s="237"/>
      <c r="AQ4" s="237"/>
      <c r="AR4" s="237"/>
      <c r="AS4" s="237"/>
      <c r="AT4" s="237"/>
      <c r="AU4" s="237"/>
      <c r="AV4" s="237"/>
      <c r="AW4" s="237"/>
      <c r="AX4" s="237"/>
      <c r="AY4" s="237"/>
      <c r="AZ4" s="237"/>
      <c r="BA4" s="237"/>
      <c r="BB4" s="237"/>
      <c r="BC4" s="237"/>
      <c r="BD4" s="237"/>
      <c r="BE4" s="237"/>
      <c r="BF4" s="237"/>
      <c r="BG4" s="237"/>
      <c r="BH4" s="237"/>
      <c r="BI4" s="237"/>
      <c r="BJ4" s="237"/>
      <c r="BK4" s="237"/>
      <c r="BL4" s="237"/>
      <c r="BM4" s="237"/>
      <c r="BN4" s="237"/>
      <c r="BO4" s="237"/>
      <c r="BP4" s="237"/>
      <c r="BQ4" s="237"/>
      <c r="BR4" s="237"/>
      <c r="BS4" s="237"/>
      <c r="BT4" s="237"/>
      <c r="BU4" s="237"/>
      <c r="BV4" s="237"/>
      <c r="BW4" s="237"/>
      <c r="BX4" s="237"/>
      <c r="BY4" s="237"/>
      <c r="BZ4" s="237"/>
      <c r="CA4" s="237"/>
      <c r="CB4" s="237"/>
      <c r="CC4" s="237"/>
      <c r="CD4" s="237"/>
      <c r="CE4" s="237"/>
      <c r="CF4" s="237"/>
      <c r="CG4" s="237"/>
      <c r="CH4" s="237"/>
      <c r="CI4" s="237"/>
      <c r="CJ4" s="237"/>
      <c r="CK4" s="237"/>
      <c r="CL4" s="237"/>
      <c r="CM4" s="237"/>
      <c r="CN4" s="237"/>
      <c r="CO4" s="237"/>
      <c r="CP4" s="237"/>
      <c r="CQ4" s="237"/>
      <c r="CR4" s="237"/>
      <c r="CS4" s="237"/>
      <c r="CT4" s="237"/>
      <c r="CU4" s="237"/>
      <c r="CV4" s="237"/>
      <c r="CW4" s="237"/>
      <c r="CX4" s="237"/>
      <c r="CY4" s="237"/>
      <c r="CZ4" s="237"/>
      <c r="DA4" s="237"/>
      <c r="DB4" s="237"/>
      <c r="DC4" s="237"/>
      <c r="DD4" s="237"/>
      <c r="DE4" s="237"/>
      <c r="DF4" s="237"/>
      <c r="DG4" s="237"/>
      <c r="DH4" s="237"/>
      <c r="DI4" s="237"/>
      <c r="DJ4" s="237"/>
      <c r="DK4" s="237"/>
      <c r="DL4" s="237"/>
      <c r="DM4" s="237"/>
      <c r="DN4" s="237"/>
      <c r="DO4" s="237"/>
      <c r="DP4" s="237"/>
      <c r="DQ4" s="237"/>
      <c r="DR4" s="237"/>
      <c r="DS4" s="237"/>
      <c r="DT4" s="237"/>
      <c r="DU4" s="237"/>
      <c r="DV4" s="237"/>
      <c r="DW4" s="237"/>
      <c r="DX4" s="237"/>
      <c r="DY4" s="237"/>
      <c r="DZ4" s="237"/>
      <c r="EA4" s="237"/>
      <c r="EB4" s="237"/>
      <c r="EC4" s="237"/>
      <c r="ED4" s="237"/>
      <c r="EE4" s="237"/>
      <c r="EF4" s="237"/>
      <c r="EG4" s="237"/>
      <c r="EH4" s="237"/>
      <c r="EI4" s="237"/>
      <c r="EJ4" s="237"/>
      <c r="EK4" s="237"/>
      <c r="EL4" s="237"/>
      <c r="EM4" s="237"/>
      <c r="EN4" s="237"/>
      <c r="EO4" s="237"/>
      <c r="EP4" s="237"/>
      <c r="EQ4" s="237"/>
      <c r="ER4" s="237"/>
      <c r="ES4" s="237"/>
      <c r="ET4" s="237"/>
      <c r="EU4" s="237"/>
      <c r="EV4" s="237"/>
      <c r="EW4" s="237"/>
      <c r="EX4" s="237"/>
      <c r="EY4" s="237"/>
      <c r="EZ4" s="237"/>
      <c r="FA4" s="237"/>
      <c r="FB4" s="237"/>
      <c r="FC4" s="237"/>
      <c r="FD4" s="237"/>
      <c r="FE4" s="237"/>
      <c r="FF4" s="237"/>
      <c r="FG4" s="237"/>
      <c r="FH4" s="237"/>
      <c r="FI4" s="237"/>
      <c r="FJ4" s="237"/>
      <c r="FK4" s="237"/>
      <c r="FL4" s="237"/>
      <c r="FM4" s="237"/>
      <c r="FN4" s="237"/>
      <c r="FO4" s="237"/>
      <c r="FP4" s="237"/>
      <c r="FQ4" s="237"/>
      <c r="FR4" s="237"/>
      <c r="FS4" s="237"/>
      <c r="FT4" s="237"/>
      <c r="FU4" s="237"/>
      <c r="FV4" s="237"/>
      <c r="FW4" s="237"/>
      <c r="FX4" s="237"/>
      <c r="FY4" s="237"/>
      <c r="FZ4" s="237"/>
      <c r="GA4" s="237"/>
      <c r="GB4" s="237"/>
      <c r="GC4" s="237"/>
      <c r="GD4" s="237"/>
      <c r="GE4" s="237"/>
      <c r="GF4" s="237"/>
      <c r="GG4" s="237"/>
      <c r="GH4" s="237"/>
      <c r="GI4" s="237"/>
      <c r="GJ4" s="237"/>
      <c r="GK4" s="237"/>
      <c r="GL4" s="237"/>
      <c r="GM4" s="237"/>
      <c r="GN4" s="237"/>
      <c r="GO4" s="237"/>
      <c r="GP4" s="237"/>
      <c r="GQ4" s="237"/>
      <c r="GR4" s="237"/>
      <c r="GS4" s="237"/>
      <c r="GT4" s="237"/>
      <c r="GU4" s="237"/>
      <c r="GV4" s="237"/>
      <c r="GW4" s="237"/>
      <c r="GX4" s="237"/>
      <c r="GY4" s="237"/>
      <c r="GZ4" s="237"/>
      <c r="HA4" s="237"/>
      <c r="HB4" s="237"/>
      <c r="HC4" s="237"/>
      <c r="HD4" s="237"/>
      <c r="HE4" s="237"/>
      <c r="HF4" s="237"/>
      <c r="HG4" s="237"/>
      <c r="HH4" s="237"/>
      <c r="HI4" s="237"/>
      <c r="HJ4" s="237"/>
      <c r="HK4" s="237"/>
      <c r="HL4" s="237"/>
      <c r="HM4" s="237"/>
      <c r="HN4" s="237"/>
      <c r="HO4" s="237"/>
      <c r="HP4" s="237"/>
      <c r="HQ4" s="237"/>
      <c r="HR4" s="237"/>
      <c r="HS4" s="237"/>
      <c r="HT4" s="237"/>
      <c r="HU4" s="237"/>
      <c r="HV4" s="237"/>
      <c r="HW4" s="237"/>
      <c r="HX4" s="237"/>
      <c r="HY4" s="237"/>
      <c r="HZ4" s="237"/>
      <c r="IA4" s="237"/>
      <c r="IB4" s="237"/>
      <c r="IC4" s="237"/>
      <c r="ID4" s="237"/>
      <c r="IE4" s="237"/>
      <c r="IF4" s="237"/>
      <c r="IG4" s="237"/>
      <c r="IH4" s="237"/>
      <c r="II4" s="237"/>
      <c r="IJ4" s="237"/>
      <c r="IK4" s="237"/>
      <c r="IL4" s="237"/>
      <c r="IM4" s="237"/>
      <c r="IN4" s="237"/>
      <c r="IO4" s="237"/>
      <c r="IP4" s="237"/>
      <c r="IQ4" s="237"/>
      <c r="IR4" s="237"/>
      <c r="IS4" s="237"/>
      <c r="IT4" s="237"/>
      <c r="IU4" s="237"/>
      <c r="IV4" s="237"/>
    </row>
    <row r="5" spans="1:256" s="238" customFormat="1" ht="13.8" x14ac:dyDescent="0.25">
      <c r="A5" s="499" t="s">
        <v>0</v>
      </c>
      <c r="B5" s="499"/>
      <c r="C5" s="499"/>
      <c r="D5" s="499"/>
      <c r="E5" s="499"/>
      <c r="F5" s="499"/>
      <c r="G5" s="499"/>
      <c r="H5" s="499"/>
      <c r="I5" s="499"/>
      <c r="J5" s="500"/>
      <c r="K5" s="499"/>
      <c r="L5" s="499"/>
      <c r="M5" s="499"/>
      <c r="N5" s="499"/>
      <c r="O5" s="499"/>
      <c r="P5" s="499"/>
      <c r="Q5" s="499"/>
      <c r="R5" s="499"/>
      <c r="S5" s="499"/>
      <c r="T5" s="499"/>
      <c r="U5" s="499"/>
      <c r="V5" s="499"/>
      <c r="W5" s="499"/>
      <c r="X5" s="215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  <c r="AW5" s="237"/>
      <c r="AX5" s="237"/>
      <c r="AY5" s="237"/>
      <c r="AZ5" s="237"/>
      <c r="BA5" s="237"/>
      <c r="BB5" s="237"/>
      <c r="BC5" s="237"/>
      <c r="BD5" s="237"/>
      <c r="BE5" s="237"/>
      <c r="BF5" s="237"/>
      <c r="BG5" s="237"/>
      <c r="BH5" s="237"/>
      <c r="BI5" s="237"/>
      <c r="BJ5" s="237"/>
      <c r="BK5" s="237"/>
      <c r="BL5" s="237"/>
      <c r="BM5" s="237"/>
      <c r="BN5" s="237"/>
      <c r="BO5" s="237"/>
      <c r="BP5" s="237"/>
      <c r="BQ5" s="237"/>
      <c r="BR5" s="237"/>
      <c r="BS5" s="237"/>
      <c r="BT5" s="237"/>
      <c r="BU5" s="237"/>
      <c r="BV5" s="237"/>
      <c r="BW5" s="237"/>
      <c r="BX5" s="237"/>
      <c r="BY5" s="237"/>
      <c r="BZ5" s="237"/>
      <c r="CA5" s="237"/>
      <c r="CB5" s="237"/>
      <c r="CC5" s="237"/>
      <c r="CD5" s="237"/>
      <c r="CE5" s="237"/>
      <c r="CF5" s="237"/>
      <c r="CG5" s="237"/>
      <c r="CH5" s="237"/>
      <c r="CI5" s="237"/>
      <c r="CJ5" s="237"/>
      <c r="CK5" s="237"/>
      <c r="CL5" s="237"/>
      <c r="CM5" s="237"/>
      <c r="CN5" s="237"/>
      <c r="CO5" s="237"/>
      <c r="CP5" s="237"/>
      <c r="CQ5" s="237"/>
      <c r="CR5" s="237"/>
      <c r="CS5" s="237"/>
      <c r="CT5" s="237"/>
      <c r="CU5" s="237"/>
      <c r="CV5" s="237"/>
      <c r="CW5" s="237"/>
      <c r="CX5" s="237"/>
      <c r="CY5" s="237"/>
      <c r="CZ5" s="237"/>
      <c r="DA5" s="237"/>
      <c r="DB5" s="237"/>
      <c r="DC5" s="237"/>
      <c r="DD5" s="237"/>
      <c r="DE5" s="237"/>
      <c r="DF5" s="237"/>
      <c r="DG5" s="237"/>
      <c r="DH5" s="237"/>
      <c r="DI5" s="237"/>
      <c r="DJ5" s="237"/>
      <c r="DK5" s="237"/>
      <c r="DL5" s="237"/>
      <c r="DM5" s="237"/>
      <c r="DN5" s="237"/>
      <c r="DO5" s="237"/>
      <c r="DP5" s="237"/>
      <c r="DQ5" s="237"/>
      <c r="DR5" s="237"/>
      <c r="DS5" s="237"/>
      <c r="DT5" s="237"/>
      <c r="DU5" s="237"/>
      <c r="DV5" s="237"/>
      <c r="DW5" s="237"/>
      <c r="DX5" s="237"/>
      <c r="DY5" s="237"/>
      <c r="DZ5" s="237"/>
      <c r="EA5" s="237"/>
      <c r="EB5" s="237"/>
      <c r="EC5" s="237"/>
      <c r="ED5" s="237"/>
      <c r="EE5" s="237"/>
      <c r="EF5" s="237"/>
      <c r="EG5" s="237"/>
      <c r="EH5" s="237"/>
      <c r="EI5" s="237"/>
      <c r="EJ5" s="237"/>
      <c r="EK5" s="237"/>
      <c r="EL5" s="237"/>
      <c r="EM5" s="237"/>
      <c r="EN5" s="237"/>
      <c r="EO5" s="237"/>
      <c r="EP5" s="237"/>
      <c r="EQ5" s="237"/>
      <c r="ER5" s="237"/>
      <c r="ES5" s="237"/>
      <c r="ET5" s="237"/>
      <c r="EU5" s="237"/>
      <c r="EV5" s="237"/>
      <c r="EW5" s="237"/>
      <c r="EX5" s="237"/>
      <c r="EY5" s="237"/>
      <c r="EZ5" s="237"/>
      <c r="FA5" s="237"/>
      <c r="FB5" s="237"/>
      <c r="FC5" s="237"/>
      <c r="FD5" s="237"/>
      <c r="FE5" s="237"/>
      <c r="FF5" s="237"/>
      <c r="FG5" s="237"/>
      <c r="FH5" s="237"/>
      <c r="FI5" s="237"/>
      <c r="FJ5" s="237"/>
      <c r="FK5" s="237"/>
      <c r="FL5" s="237"/>
      <c r="FM5" s="237"/>
      <c r="FN5" s="237"/>
      <c r="FO5" s="237"/>
      <c r="FP5" s="237"/>
      <c r="FQ5" s="237"/>
      <c r="FR5" s="237"/>
      <c r="FS5" s="237"/>
      <c r="FT5" s="237"/>
      <c r="FU5" s="237"/>
      <c r="FV5" s="237"/>
      <c r="FW5" s="237"/>
      <c r="FX5" s="237"/>
      <c r="FY5" s="237"/>
      <c r="FZ5" s="237"/>
      <c r="GA5" s="237"/>
      <c r="GB5" s="237"/>
      <c r="GC5" s="237"/>
      <c r="GD5" s="237"/>
      <c r="GE5" s="237"/>
      <c r="GF5" s="237"/>
      <c r="GG5" s="237"/>
      <c r="GH5" s="237"/>
      <c r="GI5" s="237"/>
      <c r="GJ5" s="237"/>
      <c r="GK5" s="237"/>
      <c r="GL5" s="237"/>
      <c r="GM5" s="237"/>
      <c r="GN5" s="237"/>
      <c r="GO5" s="237"/>
      <c r="GP5" s="237"/>
      <c r="GQ5" s="237"/>
      <c r="GR5" s="237"/>
      <c r="GS5" s="237"/>
      <c r="GT5" s="237"/>
      <c r="GU5" s="237"/>
      <c r="GV5" s="237"/>
      <c r="GW5" s="237"/>
      <c r="GX5" s="237"/>
      <c r="GY5" s="237"/>
      <c r="GZ5" s="237"/>
      <c r="HA5" s="237"/>
      <c r="HB5" s="237"/>
      <c r="HC5" s="237"/>
      <c r="HD5" s="237"/>
      <c r="HE5" s="237"/>
      <c r="HF5" s="237"/>
      <c r="HG5" s="237"/>
      <c r="HH5" s="237"/>
      <c r="HI5" s="237"/>
      <c r="HJ5" s="237"/>
      <c r="HK5" s="237"/>
      <c r="HL5" s="237"/>
      <c r="HM5" s="237"/>
      <c r="HN5" s="237"/>
      <c r="HO5" s="237"/>
      <c r="HP5" s="237"/>
      <c r="HQ5" s="237"/>
      <c r="HR5" s="237"/>
      <c r="HS5" s="237"/>
      <c r="HT5" s="237"/>
      <c r="HU5" s="237"/>
      <c r="HV5" s="237"/>
      <c r="HW5" s="237"/>
      <c r="HX5" s="237"/>
      <c r="HY5" s="237"/>
      <c r="HZ5" s="237"/>
      <c r="IA5" s="237"/>
      <c r="IB5" s="237"/>
      <c r="IC5" s="237"/>
      <c r="ID5" s="237"/>
      <c r="IE5" s="237"/>
      <c r="IF5" s="237"/>
      <c r="IG5" s="237"/>
      <c r="IH5" s="237"/>
      <c r="II5" s="237"/>
      <c r="IJ5" s="237"/>
      <c r="IK5" s="237"/>
      <c r="IL5" s="237"/>
      <c r="IM5" s="237"/>
      <c r="IN5" s="237"/>
      <c r="IO5" s="237"/>
      <c r="IP5" s="237"/>
      <c r="IQ5" s="237"/>
      <c r="IR5" s="237"/>
      <c r="IS5" s="237"/>
      <c r="IT5" s="237"/>
      <c r="IU5" s="237"/>
      <c r="IV5" s="237"/>
    </row>
    <row r="6" spans="1:256" s="238" customFormat="1" ht="24.75" customHeight="1" x14ac:dyDescent="0.25">
      <c r="A6" s="258"/>
      <c r="B6" s="259"/>
      <c r="C6" s="260"/>
      <c r="D6" s="252"/>
      <c r="E6" s="259"/>
      <c r="F6" s="259"/>
      <c r="G6" s="261"/>
      <c r="H6" s="262"/>
      <c r="I6" s="260"/>
      <c r="J6" s="263"/>
      <c r="L6" s="264"/>
      <c r="M6" s="265"/>
      <c r="N6" s="266"/>
      <c r="P6" s="267"/>
      <c r="R6" s="264"/>
      <c r="T6" s="268"/>
      <c r="V6" s="268"/>
      <c r="W6" s="209"/>
      <c r="X6" s="209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7"/>
      <c r="BD6" s="237"/>
      <c r="BE6" s="237"/>
      <c r="BF6" s="237"/>
      <c r="BG6" s="237"/>
      <c r="BH6" s="237"/>
      <c r="BI6" s="237"/>
      <c r="BJ6" s="237"/>
      <c r="BK6" s="237"/>
      <c r="BL6" s="237"/>
      <c r="BM6" s="237"/>
      <c r="BN6" s="237"/>
      <c r="BO6" s="237"/>
      <c r="BP6" s="237"/>
      <c r="BQ6" s="237"/>
      <c r="BR6" s="237"/>
      <c r="BS6" s="237"/>
      <c r="BT6" s="237"/>
      <c r="BU6" s="237"/>
      <c r="BV6" s="237"/>
      <c r="BW6" s="237"/>
      <c r="BX6" s="237"/>
      <c r="BY6" s="237"/>
      <c r="BZ6" s="237"/>
      <c r="CA6" s="237"/>
      <c r="CB6" s="237"/>
      <c r="CC6" s="237"/>
      <c r="CD6" s="237"/>
      <c r="CE6" s="237"/>
      <c r="CF6" s="237"/>
      <c r="CG6" s="237"/>
      <c r="CH6" s="237"/>
      <c r="CI6" s="237"/>
      <c r="CJ6" s="237"/>
      <c r="CK6" s="237"/>
      <c r="CL6" s="237"/>
      <c r="CM6" s="237"/>
      <c r="CN6" s="237"/>
      <c r="CO6" s="237"/>
      <c r="CP6" s="237"/>
      <c r="CQ6" s="237"/>
      <c r="CR6" s="237"/>
      <c r="CS6" s="237"/>
      <c r="CT6" s="237"/>
      <c r="CU6" s="237"/>
      <c r="CV6" s="237"/>
      <c r="CW6" s="237"/>
      <c r="CX6" s="237"/>
      <c r="CY6" s="237"/>
      <c r="CZ6" s="237"/>
      <c r="DA6" s="237"/>
      <c r="DB6" s="237"/>
      <c r="DC6" s="237"/>
      <c r="DD6" s="237"/>
      <c r="DE6" s="237"/>
      <c r="DF6" s="237"/>
      <c r="DG6" s="237"/>
      <c r="DH6" s="237"/>
      <c r="DI6" s="237"/>
      <c r="DJ6" s="237"/>
      <c r="DK6" s="237"/>
      <c r="DL6" s="237"/>
      <c r="DM6" s="237"/>
      <c r="DN6" s="237"/>
      <c r="DO6" s="237"/>
      <c r="DP6" s="237"/>
      <c r="DQ6" s="237"/>
      <c r="DR6" s="237"/>
      <c r="DS6" s="237"/>
      <c r="DT6" s="237"/>
      <c r="DU6" s="237"/>
      <c r="DV6" s="237"/>
      <c r="DW6" s="237"/>
      <c r="DX6" s="237"/>
      <c r="DY6" s="237"/>
      <c r="DZ6" s="237"/>
      <c r="EA6" s="237"/>
      <c r="EB6" s="237"/>
      <c r="EC6" s="237"/>
      <c r="ED6" s="237"/>
      <c r="EE6" s="237"/>
      <c r="EF6" s="237"/>
      <c r="EG6" s="237"/>
      <c r="EH6" s="237"/>
      <c r="EI6" s="237"/>
      <c r="EJ6" s="237"/>
      <c r="EK6" s="237"/>
      <c r="EL6" s="237"/>
      <c r="EM6" s="237"/>
      <c r="EN6" s="237"/>
      <c r="EO6" s="237"/>
      <c r="EP6" s="237"/>
      <c r="EQ6" s="237"/>
      <c r="ER6" s="237"/>
      <c r="ES6" s="237"/>
      <c r="ET6" s="237"/>
      <c r="EU6" s="237"/>
      <c r="EV6" s="237"/>
      <c r="EW6" s="237"/>
      <c r="EX6" s="237"/>
      <c r="EY6" s="237"/>
      <c r="EZ6" s="237"/>
      <c r="FA6" s="237"/>
      <c r="FB6" s="237"/>
      <c r="FC6" s="237"/>
      <c r="FD6" s="237"/>
      <c r="FE6" s="237"/>
      <c r="FF6" s="237"/>
      <c r="FG6" s="237"/>
      <c r="FH6" s="237"/>
      <c r="FI6" s="237"/>
      <c r="FJ6" s="237"/>
      <c r="FK6" s="237"/>
      <c r="FL6" s="237"/>
      <c r="FM6" s="237"/>
      <c r="FN6" s="237"/>
      <c r="FO6" s="237"/>
      <c r="FP6" s="237"/>
      <c r="FQ6" s="237"/>
      <c r="FR6" s="237"/>
      <c r="FS6" s="237"/>
      <c r="FT6" s="237"/>
      <c r="FU6" s="237"/>
      <c r="FV6" s="237"/>
      <c r="FW6" s="237"/>
      <c r="FX6" s="237"/>
      <c r="FY6" s="237"/>
      <c r="FZ6" s="237"/>
      <c r="GA6" s="237"/>
      <c r="GB6" s="237"/>
      <c r="GC6" s="237"/>
      <c r="GD6" s="237"/>
      <c r="GE6" s="237"/>
      <c r="GF6" s="237"/>
      <c r="GG6" s="237"/>
      <c r="GH6" s="237"/>
      <c r="GI6" s="237"/>
      <c r="GJ6" s="237"/>
      <c r="GK6" s="237"/>
      <c r="GL6" s="237"/>
      <c r="GM6" s="237"/>
      <c r="GN6" s="237"/>
      <c r="GO6" s="237"/>
      <c r="GP6" s="237"/>
      <c r="GQ6" s="237"/>
      <c r="GR6" s="237"/>
      <c r="GS6" s="237"/>
      <c r="GT6" s="237"/>
      <c r="GU6" s="237"/>
      <c r="GV6" s="237"/>
      <c r="GW6" s="237"/>
      <c r="GX6" s="237"/>
      <c r="GY6" s="237"/>
      <c r="GZ6" s="237"/>
      <c r="HA6" s="237"/>
      <c r="HB6" s="237"/>
      <c r="HC6" s="237"/>
      <c r="HD6" s="237"/>
      <c r="HE6" s="237"/>
      <c r="HF6" s="237"/>
      <c r="HG6" s="237"/>
      <c r="HH6" s="237"/>
      <c r="HI6" s="237"/>
      <c r="HJ6" s="237"/>
      <c r="HK6" s="237"/>
      <c r="HL6" s="237"/>
      <c r="HM6" s="237"/>
      <c r="HN6" s="237"/>
      <c r="HO6" s="237"/>
      <c r="HP6" s="237"/>
      <c r="HQ6" s="237"/>
      <c r="HR6" s="237"/>
      <c r="HS6" s="237"/>
      <c r="HT6" s="237"/>
      <c r="HU6" s="237"/>
      <c r="HV6" s="237"/>
      <c r="HW6" s="237"/>
      <c r="HX6" s="237"/>
      <c r="HY6" s="237"/>
      <c r="HZ6" s="237"/>
      <c r="IA6" s="237"/>
      <c r="IB6" s="237"/>
      <c r="IC6" s="237"/>
      <c r="ID6" s="237"/>
      <c r="IE6" s="237"/>
      <c r="IF6" s="237"/>
      <c r="IG6" s="237"/>
      <c r="IH6" s="237"/>
      <c r="II6" s="237"/>
      <c r="IJ6" s="237"/>
      <c r="IK6" s="237"/>
      <c r="IL6" s="237"/>
      <c r="IM6" s="237"/>
      <c r="IN6" s="237"/>
      <c r="IO6" s="237"/>
      <c r="IP6" s="237"/>
      <c r="IQ6" s="237"/>
      <c r="IR6" s="237"/>
      <c r="IS6" s="237"/>
      <c r="IT6" s="237"/>
      <c r="IU6" s="237"/>
      <c r="IV6" s="237"/>
    </row>
    <row r="7" spans="1:256" s="238" customFormat="1" ht="24.75" customHeight="1" x14ac:dyDescent="0.25">
      <c r="A7" s="258"/>
      <c r="B7" s="259"/>
      <c r="C7" s="260"/>
      <c r="D7" s="252"/>
      <c r="E7" s="259"/>
      <c r="F7" s="259"/>
      <c r="G7" s="261"/>
      <c r="H7" s="262"/>
      <c r="I7" s="260"/>
      <c r="J7" s="263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4"/>
      <c r="W7" s="209"/>
      <c r="X7" s="209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7"/>
      <c r="CW7" s="237"/>
      <c r="CX7" s="237"/>
      <c r="CY7" s="237"/>
      <c r="CZ7" s="237"/>
      <c r="DA7" s="237"/>
      <c r="DB7" s="237"/>
      <c r="DC7" s="237"/>
      <c r="DD7" s="237"/>
      <c r="DE7" s="237"/>
      <c r="DF7" s="237"/>
      <c r="DG7" s="237"/>
      <c r="DH7" s="237"/>
      <c r="DI7" s="237"/>
      <c r="DJ7" s="237"/>
      <c r="DK7" s="237"/>
      <c r="DL7" s="237"/>
      <c r="DM7" s="237"/>
      <c r="DN7" s="237"/>
      <c r="DO7" s="237"/>
      <c r="DP7" s="237"/>
      <c r="DQ7" s="237"/>
      <c r="DR7" s="237"/>
      <c r="DS7" s="237"/>
      <c r="DT7" s="237"/>
      <c r="DU7" s="237"/>
      <c r="DV7" s="237"/>
      <c r="DW7" s="237"/>
      <c r="DX7" s="237"/>
      <c r="DY7" s="237"/>
      <c r="DZ7" s="237"/>
      <c r="EA7" s="237"/>
      <c r="EB7" s="237"/>
      <c r="EC7" s="237"/>
      <c r="ED7" s="237"/>
      <c r="EE7" s="237"/>
      <c r="EF7" s="237"/>
      <c r="EG7" s="237"/>
      <c r="EH7" s="237"/>
      <c r="EI7" s="237"/>
      <c r="EJ7" s="237"/>
      <c r="EK7" s="237"/>
      <c r="EL7" s="237"/>
      <c r="EM7" s="237"/>
      <c r="EN7" s="237"/>
      <c r="EO7" s="237"/>
      <c r="EP7" s="237"/>
      <c r="EQ7" s="237"/>
      <c r="ER7" s="237"/>
      <c r="ES7" s="237"/>
      <c r="ET7" s="237"/>
      <c r="EU7" s="237"/>
      <c r="EV7" s="237"/>
      <c r="EW7" s="237"/>
      <c r="EX7" s="237"/>
      <c r="EY7" s="237"/>
      <c r="EZ7" s="237"/>
      <c r="FA7" s="237"/>
      <c r="FB7" s="237"/>
      <c r="FC7" s="237"/>
      <c r="FD7" s="237"/>
      <c r="FE7" s="237"/>
      <c r="FF7" s="237"/>
      <c r="FG7" s="237"/>
      <c r="FH7" s="237"/>
      <c r="FI7" s="237"/>
      <c r="FJ7" s="237"/>
      <c r="FK7" s="237"/>
      <c r="FL7" s="237"/>
      <c r="FM7" s="237"/>
      <c r="FN7" s="237"/>
      <c r="FO7" s="237"/>
      <c r="FP7" s="237"/>
      <c r="FQ7" s="237"/>
      <c r="FR7" s="237"/>
      <c r="FS7" s="237"/>
      <c r="FT7" s="237"/>
      <c r="FU7" s="237"/>
      <c r="FV7" s="237"/>
      <c r="FW7" s="237"/>
      <c r="FX7" s="237"/>
      <c r="FY7" s="237"/>
      <c r="FZ7" s="237"/>
      <c r="GA7" s="237"/>
      <c r="GB7" s="237"/>
      <c r="GC7" s="237"/>
      <c r="GD7" s="237"/>
      <c r="GE7" s="237"/>
      <c r="GF7" s="237"/>
      <c r="GG7" s="237"/>
      <c r="GH7" s="237"/>
      <c r="GI7" s="237"/>
      <c r="GJ7" s="237"/>
      <c r="GK7" s="237"/>
      <c r="GL7" s="237"/>
      <c r="GM7" s="237"/>
      <c r="GN7" s="237"/>
      <c r="GO7" s="237"/>
      <c r="GP7" s="237"/>
      <c r="GQ7" s="237"/>
      <c r="GR7" s="237"/>
      <c r="GS7" s="237"/>
      <c r="GT7" s="237"/>
      <c r="GU7" s="237"/>
      <c r="GV7" s="237"/>
      <c r="GW7" s="237"/>
      <c r="GX7" s="237"/>
      <c r="GY7" s="237"/>
      <c r="GZ7" s="237"/>
      <c r="HA7" s="237"/>
      <c r="HB7" s="237"/>
      <c r="HC7" s="237"/>
      <c r="HD7" s="237"/>
      <c r="HE7" s="237"/>
      <c r="HF7" s="237"/>
      <c r="HG7" s="237"/>
      <c r="HH7" s="237"/>
      <c r="HI7" s="237"/>
      <c r="HJ7" s="237"/>
      <c r="HK7" s="237"/>
      <c r="HL7" s="237"/>
      <c r="HM7" s="237"/>
      <c r="HN7" s="237"/>
      <c r="HO7" s="237"/>
      <c r="HP7" s="237"/>
      <c r="HQ7" s="237"/>
      <c r="HR7" s="237"/>
      <c r="HS7" s="237"/>
      <c r="HT7" s="237"/>
      <c r="HU7" s="237"/>
      <c r="HV7" s="237"/>
      <c r="HW7" s="237"/>
      <c r="HX7" s="237"/>
      <c r="HY7" s="237"/>
      <c r="HZ7" s="237"/>
      <c r="IA7" s="237"/>
      <c r="IB7" s="237"/>
      <c r="IC7" s="237"/>
      <c r="ID7" s="237"/>
      <c r="IE7" s="237"/>
      <c r="IF7" s="237"/>
      <c r="IG7" s="237"/>
      <c r="IH7" s="237"/>
      <c r="II7" s="237"/>
      <c r="IJ7" s="237"/>
      <c r="IK7" s="237"/>
      <c r="IL7" s="237"/>
      <c r="IM7" s="237"/>
      <c r="IN7" s="237"/>
      <c r="IO7" s="237"/>
      <c r="IP7" s="237"/>
      <c r="IQ7" s="237"/>
      <c r="IR7" s="237"/>
      <c r="IS7" s="237"/>
      <c r="IT7" s="237"/>
      <c r="IU7" s="237"/>
      <c r="IV7" s="237"/>
    </row>
    <row r="8" spans="1:256" s="238" customFormat="1" ht="12.75" customHeight="1" x14ac:dyDescent="0.2">
      <c r="A8" s="269"/>
      <c r="B8" s="214" t="s">
        <v>1</v>
      </c>
      <c r="C8" s="270"/>
      <c r="D8" s="271">
        <v>4301</v>
      </c>
      <c r="E8" s="272"/>
      <c r="F8" s="272"/>
      <c r="G8" s="273"/>
      <c r="H8" s="274"/>
      <c r="I8" s="275"/>
      <c r="J8" s="410"/>
      <c r="K8" s="256"/>
      <c r="L8" s="256"/>
      <c r="M8" s="411"/>
      <c r="N8" s="411"/>
      <c r="O8" s="411"/>
      <c r="P8" s="276"/>
      <c r="Q8" s="411"/>
      <c r="R8" s="256"/>
      <c r="S8" s="256"/>
      <c r="T8" s="256"/>
      <c r="U8" s="256"/>
      <c r="V8" s="256"/>
      <c r="W8" s="209"/>
      <c r="X8" s="209"/>
      <c r="Y8" s="237"/>
      <c r="Z8" s="237"/>
      <c r="AA8" s="237"/>
      <c r="AB8" s="237"/>
      <c r="AC8" s="237"/>
      <c r="AD8" s="237"/>
      <c r="AE8" s="237"/>
      <c r="AF8" s="237"/>
      <c r="AG8" s="237"/>
      <c r="AH8" s="237"/>
      <c r="AI8" s="237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  <c r="AW8" s="237"/>
      <c r="AX8" s="237"/>
      <c r="AY8" s="237"/>
      <c r="AZ8" s="237"/>
      <c r="BA8" s="237"/>
      <c r="BB8" s="237"/>
      <c r="BC8" s="237"/>
      <c r="BD8" s="237"/>
      <c r="BE8" s="237"/>
      <c r="BF8" s="237"/>
      <c r="BG8" s="237"/>
      <c r="BH8" s="237"/>
      <c r="BI8" s="237"/>
      <c r="BJ8" s="237"/>
      <c r="BK8" s="237"/>
      <c r="BL8" s="237"/>
      <c r="BM8" s="237"/>
      <c r="BN8" s="237"/>
      <c r="BO8" s="237"/>
      <c r="BP8" s="237"/>
      <c r="BQ8" s="237"/>
      <c r="BR8" s="237"/>
      <c r="BS8" s="237"/>
      <c r="BT8" s="237"/>
      <c r="BU8" s="237"/>
      <c r="BV8" s="237"/>
      <c r="BW8" s="237"/>
      <c r="BX8" s="237"/>
      <c r="BY8" s="237"/>
      <c r="BZ8" s="237"/>
      <c r="CA8" s="237"/>
      <c r="CB8" s="237"/>
      <c r="CC8" s="237"/>
      <c r="CD8" s="237"/>
      <c r="CE8" s="237"/>
      <c r="CF8" s="237"/>
      <c r="CG8" s="237"/>
      <c r="CH8" s="237"/>
      <c r="CI8" s="237"/>
      <c r="CJ8" s="237"/>
      <c r="CK8" s="237"/>
      <c r="CL8" s="237"/>
      <c r="CM8" s="237"/>
      <c r="CN8" s="237"/>
      <c r="CO8" s="237"/>
      <c r="CP8" s="237"/>
      <c r="CQ8" s="237"/>
      <c r="CR8" s="237"/>
      <c r="CS8" s="237"/>
      <c r="CT8" s="237"/>
      <c r="CU8" s="237"/>
      <c r="CV8" s="237"/>
      <c r="CW8" s="237"/>
      <c r="CX8" s="237"/>
      <c r="CY8" s="237"/>
      <c r="CZ8" s="237"/>
      <c r="DA8" s="237"/>
      <c r="DB8" s="237"/>
      <c r="DC8" s="237"/>
      <c r="DD8" s="237"/>
      <c r="DE8" s="237"/>
      <c r="DF8" s="237"/>
      <c r="DG8" s="237"/>
      <c r="DH8" s="237"/>
      <c r="DI8" s="237"/>
      <c r="DJ8" s="237"/>
      <c r="DK8" s="237"/>
      <c r="DL8" s="237"/>
      <c r="DM8" s="237"/>
      <c r="DN8" s="237"/>
      <c r="DO8" s="237"/>
      <c r="DP8" s="237"/>
      <c r="DQ8" s="237"/>
      <c r="DR8" s="237"/>
      <c r="DS8" s="237"/>
      <c r="DT8" s="237"/>
      <c r="DU8" s="237"/>
      <c r="DV8" s="237"/>
      <c r="DW8" s="237"/>
      <c r="DX8" s="237"/>
      <c r="DY8" s="237"/>
      <c r="DZ8" s="237"/>
      <c r="EA8" s="237"/>
      <c r="EB8" s="237"/>
      <c r="EC8" s="237"/>
      <c r="ED8" s="237"/>
      <c r="EE8" s="237"/>
      <c r="EF8" s="237"/>
      <c r="EG8" s="237"/>
      <c r="EH8" s="237"/>
      <c r="EI8" s="237"/>
      <c r="EJ8" s="237"/>
      <c r="EK8" s="237"/>
      <c r="EL8" s="237"/>
      <c r="EM8" s="237"/>
      <c r="EN8" s="237"/>
      <c r="EO8" s="237"/>
      <c r="EP8" s="237"/>
      <c r="EQ8" s="237"/>
      <c r="ER8" s="237"/>
      <c r="ES8" s="237"/>
      <c r="ET8" s="237"/>
      <c r="EU8" s="237"/>
      <c r="EV8" s="237"/>
      <c r="EW8" s="237"/>
      <c r="EX8" s="237"/>
      <c r="EY8" s="237"/>
      <c r="EZ8" s="237"/>
      <c r="FA8" s="237"/>
      <c r="FB8" s="237"/>
      <c r="FC8" s="237"/>
      <c r="FD8" s="237"/>
      <c r="FE8" s="237"/>
      <c r="FF8" s="237"/>
      <c r="FG8" s="237"/>
      <c r="FH8" s="237"/>
      <c r="FI8" s="237"/>
      <c r="FJ8" s="237"/>
      <c r="FK8" s="237"/>
      <c r="FL8" s="237"/>
      <c r="FM8" s="237"/>
      <c r="FN8" s="237"/>
      <c r="FO8" s="237"/>
      <c r="FP8" s="237"/>
      <c r="FQ8" s="237"/>
      <c r="FR8" s="237"/>
      <c r="FS8" s="237"/>
      <c r="FT8" s="237"/>
      <c r="FU8" s="237"/>
      <c r="FV8" s="237"/>
      <c r="FW8" s="237"/>
      <c r="FX8" s="237"/>
      <c r="FY8" s="237"/>
      <c r="FZ8" s="237"/>
      <c r="GA8" s="237"/>
      <c r="GB8" s="237"/>
      <c r="GC8" s="237"/>
      <c r="GD8" s="237"/>
      <c r="GE8" s="237"/>
      <c r="GF8" s="237"/>
      <c r="GG8" s="237"/>
      <c r="GH8" s="237"/>
      <c r="GI8" s="237"/>
      <c r="GJ8" s="237"/>
      <c r="GK8" s="237"/>
      <c r="GL8" s="237"/>
      <c r="GM8" s="237"/>
      <c r="GN8" s="237"/>
      <c r="GO8" s="237"/>
      <c r="GP8" s="237"/>
      <c r="GQ8" s="237"/>
      <c r="GR8" s="237"/>
      <c r="GS8" s="237"/>
      <c r="GT8" s="237"/>
      <c r="GU8" s="237"/>
      <c r="GV8" s="237"/>
      <c r="GW8" s="237"/>
      <c r="GX8" s="237"/>
      <c r="GY8" s="237"/>
      <c r="GZ8" s="237"/>
      <c r="HA8" s="237"/>
      <c r="HB8" s="237"/>
      <c r="HC8" s="237"/>
      <c r="HD8" s="237"/>
      <c r="HE8" s="237"/>
      <c r="HF8" s="237"/>
      <c r="HG8" s="237"/>
      <c r="HH8" s="237"/>
      <c r="HI8" s="237"/>
      <c r="HJ8" s="237"/>
      <c r="HK8" s="237"/>
      <c r="HL8" s="237"/>
      <c r="HM8" s="237"/>
      <c r="HN8" s="237"/>
      <c r="HO8" s="237"/>
      <c r="HP8" s="237"/>
      <c r="HQ8" s="237"/>
      <c r="HR8" s="237"/>
      <c r="HS8" s="237"/>
      <c r="HT8" s="237"/>
      <c r="HU8" s="237"/>
      <c r="HV8" s="237"/>
      <c r="HW8" s="237"/>
      <c r="HX8" s="237"/>
      <c r="HY8" s="237"/>
      <c r="HZ8" s="237"/>
      <c r="IA8" s="237"/>
      <c r="IB8" s="237"/>
      <c r="IC8" s="237"/>
      <c r="ID8" s="237"/>
      <c r="IE8" s="237"/>
      <c r="IF8" s="237"/>
      <c r="IG8" s="237"/>
      <c r="IH8" s="237"/>
      <c r="II8" s="237"/>
      <c r="IJ8" s="237"/>
      <c r="IK8" s="237"/>
      <c r="IL8" s="237"/>
      <c r="IM8" s="237"/>
      <c r="IN8" s="237"/>
      <c r="IO8" s="237"/>
      <c r="IP8" s="237"/>
      <c r="IQ8" s="237"/>
      <c r="IR8" s="237"/>
      <c r="IS8" s="237"/>
      <c r="IT8" s="237"/>
      <c r="IU8" s="237"/>
      <c r="IV8" s="237"/>
    </row>
    <row r="9" spans="1:256" s="238" customFormat="1" ht="12.75" customHeight="1" x14ac:dyDescent="0.2">
      <c r="A9" s="269"/>
      <c r="B9" s="214" t="s">
        <v>2</v>
      </c>
      <c r="C9" s="270"/>
      <c r="D9" s="271">
        <v>430101</v>
      </c>
      <c r="E9" s="272"/>
      <c r="F9" s="272"/>
      <c r="G9" s="273"/>
      <c r="H9" s="274"/>
      <c r="I9" s="275"/>
      <c r="J9" s="263"/>
      <c r="K9" s="264"/>
      <c r="M9" s="264"/>
      <c r="O9" s="264"/>
      <c r="P9" s="277"/>
      <c r="R9" s="264"/>
      <c r="S9" s="264"/>
      <c r="U9" s="268"/>
      <c r="V9" s="209"/>
      <c r="X9" s="209"/>
      <c r="Y9" s="237"/>
      <c r="Z9" s="237"/>
      <c r="AA9" s="237"/>
      <c r="AB9" s="237"/>
      <c r="AC9" s="237"/>
      <c r="AD9" s="237"/>
      <c r="AE9" s="237"/>
      <c r="AF9" s="237"/>
      <c r="AG9" s="237"/>
      <c r="AH9" s="237"/>
      <c r="AI9" s="237"/>
      <c r="AJ9" s="237"/>
      <c r="AK9" s="237"/>
      <c r="AL9" s="237"/>
      <c r="AM9" s="237"/>
      <c r="AN9" s="237"/>
      <c r="AO9" s="237"/>
      <c r="AP9" s="237"/>
      <c r="AQ9" s="237"/>
      <c r="AR9" s="237"/>
      <c r="AS9" s="237"/>
      <c r="AT9" s="237"/>
      <c r="AU9" s="237"/>
      <c r="AV9" s="237"/>
      <c r="AW9" s="237"/>
      <c r="AX9" s="237"/>
      <c r="AY9" s="237"/>
      <c r="AZ9" s="237"/>
      <c r="BA9" s="237"/>
      <c r="BB9" s="237"/>
      <c r="BC9" s="237"/>
      <c r="BD9" s="237"/>
      <c r="BE9" s="237"/>
      <c r="BF9" s="237"/>
      <c r="BG9" s="237"/>
      <c r="BH9" s="237"/>
      <c r="BI9" s="237"/>
      <c r="BJ9" s="237"/>
      <c r="BK9" s="237"/>
      <c r="BL9" s="237"/>
      <c r="BM9" s="237"/>
      <c r="BN9" s="237"/>
      <c r="BO9" s="237"/>
      <c r="BP9" s="237"/>
      <c r="BQ9" s="237"/>
      <c r="BR9" s="237"/>
      <c r="BS9" s="237"/>
      <c r="BT9" s="237"/>
      <c r="BU9" s="237"/>
      <c r="BV9" s="237"/>
      <c r="BW9" s="237"/>
      <c r="BX9" s="237"/>
      <c r="BY9" s="237"/>
      <c r="BZ9" s="237"/>
      <c r="CA9" s="237"/>
      <c r="CB9" s="237"/>
      <c r="CC9" s="237"/>
      <c r="CD9" s="237"/>
      <c r="CE9" s="237"/>
      <c r="CF9" s="237"/>
      <c r="CG9" s="237"/>
      <c r="CH9" s="237"/>
      <c r="CI9" s="237"/>
      <c r="CJ9" s="237"/>
      <c r="CK9" s="237"/>
      <c r="CL9" s="237"/>
      <c r="CM9" s="237"/>
      <c r="CN9" s="237"/>
      <c r="CO9" s="237"/>
      <c r="CP9" s="237"/>
      <c r="CQ9" s="237"/>
      <c r="CR9" s="237"/>
      <c r="CS9" s="237"/>
      <c r="CT9" s="237"/>
      <c r="CU9" s="237"/>
      <c r="CV9" s="237"/>
      <c r="CW9" s="237"/>
      <c r="CX9" s="237"/>
      <c r="CY9" s="237"/>
      <c r="CZ9" s="237"/>
      <c r="DA9" s="237"/>
      <c r="DB9" s="237"/>
      <c r="DC9" s="237"/>
      <c r="DD9" s="237"/>
      <c r="DE9" s="237"/>
      <c r="DF9" s="237"/>
      <c r="DG9" s="237"/>
      <c r="DH9" s="237"/>
      <c r="DI9" s="237"/>
      <c r="DJ9" s="237"/>
      <c r="DK9" s="237"/>
      <c r="DL9" s="237"/>
      <c r="DM9" s="237"/>
      <c r="DN9" s="237"/>
      <c r="DO9" s="237"/>
      <c r="DP9" s="237"/>
      <c r="DQ9" s="237"/>
      <c r="DR9" s="237"/>
      <c r="DS9" s="237"/>
      <c r="DT9" s="237"/>
      <c r="DU9" s="237"/>
      <c r="DV9" s="237"/>
      <c r="DW9" s="237"/>
      <c r="DX9" s="237"/>
      <c r="DY9" s="237"/>
      <c r="DZ9" s="237"/>
      <c r="EA9" s="237"/>
      <c r="EB9" s="237"/>
      <c r="EC9" s="237"/>
      <c r="ED9" s="237"/>
      <c r="EE9" s="237"/>
      <c r="EF9" s="237"/>
      <c r="EG9" s="237"/>
      <c r="EH9" s="237"/>
      <c r="EI9" s="237"/>
      <c r="EJ9" s="237"/>
      <c r="EK9" s="237"/>
      <c r="EL9" s="237"/>
      <c r="EM9" s="237"/>
      <c r="EN9" s="237"/>
      <c r="EO9" s="237"/>
      <c r="EP9" s="237"/>
      <c r="EQ9" s="237"/>
      <c r="ER9" s="237"/>
      <c r="ES9" s="237"/>
      <c r="ET9" s="237"/>
      <c r="EU9" s="237"/>
      <c r="EV9" s="237"/>
      <c r="EW9" s="237"/>
      <c r="EX9" s="237"/>
      <c r="EY9" s="237"/>
      <c r="EZ9" s="237"/>
      <c r="FA9" s="237"/>
      <c r="FB9" s="237"/>
      <c r="FC9" s="237"/>
      <c r="FD9" s="237"/>
      <c r="FE9" s="237"/>
      <c r="FF9" s="237"/>
      <c r="FG9" s="237"/>
      <c r="FH9" s="237"/>
      <c r="FI9" s="237"/>
      <c r="FJ9" s="237"/>
      <c r="FK9" s="237"/>
      <c r="FL9" s="237"/>
      <c r="FM9" s="237"/>
      <c r="FN9" s="237"/>
      <c r="FO9" s="237"/>
      <c r="FP9" s="237"/>
      <c r="FQ9" s="237"/>
      <c r="FR9" s="237"/>
      <c r="FS9" s="237"/>
      <c r="FT9" s="237"/>
      <c r="FU9" s="237"/>
      <c r="FV9" s="237"/>
      <c r="FW9" s="237"/>
      <c r="FX9" s="237"/>
      <c r="FY9" s="237"/>
      <c r="FZ9" s="237"/>
      <c r="GA9" s="237"/>
      <c r="GB9" s="237"/>
      <c r="GC9" s="237"/>
      <c r="GD9" s="237"/>
      <c r="GE9" s="237"/>
      <c r="GF9" s="237"/>
      <c r="GG9" s="237"/>
      <c r="GH9" s="237"/>
      <c r="GI9" s="237"/>
      <c r="GJ9" s="237"/>
      <c r="GK9" s="237"/>
      <c r="GL9" s="237"/>
      <c r="GM9" s="237"/>
      <c r="GN9" s="237"/>
      <c r="GO9" s="237"/>
      <c r="GP9" s="237"/>
      <c r="GQ9" s="237"/>
      <c r="GR9" s="237"/>
      <c r="GS9" s="237"/>
      <c r="GT9" s="237"/>
      <c r="GU9" s="237"/>
      <c r="GV9" s="237"/>
      <c r="GW9" s="237"/>
      <c r="GX9" s="237"/>
      <c r="GY9" s="237"/>
      <c r="GZ9" s="237"/>
      <c r="HA9" s="237"/>
      <c r="HB9" s="237"/>
      <c r="HC9" s="237"/>
      <c r="HD9" s="237"/>
      <c r="HE9" s="237"/>
      <c r="HF9" s="237"/>
      <c r="HG9" s="237"/>
      <c r="HH9" s="237"/>
      <c r="HI9" s="237"/>
      <c r="HJ9" s="237"/>
      <c r="HK9" s="237"/>
      <c r="HL9" s="237"/>
      <c r="HM9" s="237"/>
      <c r="HN9" s="237"/>
      <c r="HO9" s="237"/>
      <c r="HP9" s="237"/>
      <c r="HQ9" s="237"/>
      <c r="HR9" s="237"/>
      <c r="HS9" s="237"/>
      <c r="HT9" s="237"/>
      <c r="HU9" s="237"/>
      <c r="HV9" s="237"/>
      <c r="HW9" s="237"/>
      <c r="HX9" s="237"/>
      <c r="HY9" s="237"/>
      <c r="HZ9" s="237"/>
      <c r="IA9" s="237"/>
      <c r="IB9" s="237"/>
      <c r="IC9" s="237"/>
      <c r="ID9" s="237"/>
      <c r="IE9" s="237"/>
      <c r="IF9" s="237"/>
      <c r="IG9" s="237"/>
      <c r="IH9" s="237"/>
      <c r="II9" s="237"/>
      <c r="IJ9" s="237"/>
      <c r="IK9" s="237"/>
      <c r="IL9" s="237"/>
      <c r="IM9" s="237"/>
      <c r="IN9" s="237"/>
      <c r="IO9" s="237"/>
      <c r="IP9" s="237"/>
      <c r="IQ9" s="237"/>
      <c r="IR9" s="237"/>
      <c r="IS9" s="237"/>
      <c r="IT9" s="237"/>
      <c r="IU9" s="237"/>
      <c r="IV9" s="237"/>
    </row>
    <row r="10" spans="1:256" s="284" customFormat="1" ht="12.75" customHeight="1" x14ac:dyDescent="0.2">
      <c r="A10" s="278"/>
      <c r="B10" s="214" t="s">
        <v>3</v>
      </c>
      <c r="C10" s="279"/>
      <c r="D10" s="280">
        <v>2025</v>
      </c>
      <c r="E10" s="281"/>
      <c r="F10" s="281"/>
      <c r="G10" s="282"/>
      <c r="H10" s="283"/>
      <c r="J10" s="496"/>
      <c r="K10" s="285"/>
      <c r="L10" s="285"/>
      <c r="M10" s="285"/>
      <c r="N10" s="285"/>
      <c r="O10" s="285"/>
      <c r="P10" s="285"/>
      <c r="Q10" s="285"/>
      <c r="R10" s="285"/>
      <c r="S10" s="285"/>
      <c r="T10" s="285"/>
      <c r="U10" s="285"/>
      <c r="V10" s="285"/>
      <c r="W10" s="210"/>
      <c r="X10" s="210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  <c r="IU10" s="286"/>
      <c r="IV10" s="286"/>
    </row>
    <row r="11" spans="1:256" s="238" customFormat="1" ht="12.75" customHeight="1" x14ac:dyDescent="0.2">
      <c r="A11" s="269"/>
      <c r="B11" s="214" t="s">
        <v>4</v>
      </c>
      <c r="C11" s="270"/>
      <c r="D11" s="214" t="s">
        <v>260</v>
      </c>
      <c r="E11" s="272"/>
      <c r="F11" s="272"/>
      <c r="G11" s="273"/>
      <c r="H11" s="274"/>
      <c r="I11" s="275"/>
      <c r="J11" s="496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11"/>
      <c r="X11" s="211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237"/>
      <c r="AO11" s="237"/>
      <c r="AP11" s="237"/>
      <c r="AQ11" s="237"/>
      <c r="AR11" s="237"/>
      <c r="AS11" s="237"/>
      <c r="AT11" s="237"/>
      <c r="AU11" s="237"/>
      <c r="AV11" s="237"/>
      <c r="AW11" s="237"/>
      <c r="AX11" s="237"/>
      <c r="AY11" s="237"/>
      <c r="AZ11" s="237"/>
      <c r="BA11" s="237"/>
      <c r="BB11" s="237"/>
      <c r="BC11" s="237"/>
      <c r="BD11" s="237"/>
      <c r="BE11" s="237"/>
      <c r="BF11" s="237"/>
      <c r="BG11" s="237"/>
      <c r="BH11" s="237"/>
      <c r="BI11" s="237"/>
      <c r="BJ11" s="237"/>
      <c r="BK11" s="237"/>
      <c r="BL11" s="237"/>
      <c r="BM11" s="237"/>
      <c r="BN11" s="237"/>
      <c r="BO11" s="237"/>
      <c r="BP11" s="237"/>
      <c r="BQ11" s="237"/>
      <c r="BR11" s="237"/>
      <c r="BS11" s="237"/>
      <c r="BT11" s="237"/>
      <c r="BU11" s="237"/>
      <c r="BV11" s="237"/>
      <c r="BW11" s="237"/>
      <c r="BX11" s="237"/>
      <c r="BY11" s="237"/>
      <c r="BZ11" s="237"/>
      <c r="CA11" s="237"/>
      <c r="CB11" s="237"/>
      <c r="CC11" s="237"/>
      <c r="CD11" s="237"/>
      <c r="CE11" s="237"/>
      <c r="CF11" s="237"/>
      <c r="CG11" s="237"/>
      <c r="CH11" s="237"/>
      <c r="CI11" s="237"/>
      <c r="CJ11" s="237"/>
      <c r="CK11" s="237"/>
      <c r="CL11" s="237"/>
      <c r="CM11" s="237"/>
      <c r="CN11" s="237"/>
      <c r="CO11" s="237"/>
      <c r="CP11" s="237"/>
      <c r="CQ11" s="237"/>
      <c r="CR11" s="237"/>
      <c r="CS11" s="237"/>
      <c r="CT11" s="237"/>
      <c r="CU11" s="237"/>
      <c r="CV11" s="237"/>
      <c r="CW11" s="237"/>
      <c r="CX11" s="237"/>
      <c r="CY11" s="237"/>
      <c r="CZ11" s="237"/>
      <c r="DA11" s="237"/>
      <c r="DB11" s="237"/>
      <c r="DC11" s="237"/>
      <c r="DD11" s="237"/>
      <c r="DE11" s="237"/>
      <c r="DF11" s="237"/>
      <c r="DG11" s="237"/>
      <c r="DH11" s="237"/>
      <c r="DI11" s="237"/>
      <c r="DJ11" s="237"/>
      <c r="DK11" s="237"/>
      <c r="DL11" s="237"/>
      <c r="DM11" s="237"/>
      <c r="DN11" s="237"/>
      <c r="DO11" s="237"/>
      <c r="DP11" s="237"/>
      <c r="DQ11" s="237"/>
      <c r="DR11" s="237"/>
      <c r="DS11" s="237"/>
      <c r="DT11" s="237"/>
      <c r="DU11" s="237"/>
      <c r="DV11" s="237"/>
      <c r="DW11" s="237"/>
      <c r="DX11" s="237"/>
      <c r="DY11" s="237"/>
      <c r="DZ11" s="237"/>
      <c r="EA11" s="237"/>
      <c r="EB11" s="237"/>
      <c r="EC11" s="237"/>
      <c r="ED11" s="237"/>
      <c r="EE11" s="237"/>
      <c r="EF11" s="237"/>
      <c r="EG11" s="237"/>
      <c r="EH11" s="237"/>
      <c r="EI11" s="237"/>
      <c r="EJ11" s="237"/>
      <c r="EK11" s="237"/>
      <c r="EL11" s="237"/>
      <c r="EM11" s="237"/>
      <c r="EN11" s="237"/>
      <c r="EO11" s="237"/>
      <c r="EP11" s="237"/>
      <c r="EQ11" s="237"/>
      <c r="ER11" s="237"/>
      <c r="ES11" s="237"/>
      <c r="ET11" s="237"/>
      <c r="EU11" s="237"/>
      <c r="EV11" s="237"/>
      <c r="EW11" s="237"/>
      <c r="EX11" s="237"/>
      <c r="EY11" s="237"/>
      <c r="EZ11" s="237"/>
      <c r="FA11" s="237"/>
      <c r="FB11" s="237"/>
      <c r="FC11" s="237"/>
      <c r="FD11" s="237"/>
      <c r="FE11" s="237"/>
      <c r="FF11" s="237"/>
      <c r="FG11" s="237"/>
      <c r="FH11" s="237"/>
      <c r="FI11" s="237"/>
      <c r="FJ11" s="237"/>
      <c r="FK11" s="237"/>
      <c r="FL11" s="237"/>
      <c r="FM11" s="237"/>
      <c r="FN11" s="237"/>
      <c r="FO11" s="237"/>
      <c r="FP11" s="237"/>
      <c r="FQ11" s="237"/>
      <c r="FR11" s="237"/>
      <c r="FS11" s="237"/>
      <c r="FT11" s="237"/>
      <c r="FU11" s="237"/>
      <c r="FV11" s="237"/>
      <c r="FW11" s="237"/>
      <c r="FX11" s="237"/>
      <c r="FY11" s="237"/>
      <c r="FZ11" s="237"/>
      <c r="GA11" s="237"/>
      <c r="GB11" s="237"/>
      <c r="GC11" s="237"/>
      <c r="GD11" s="237"/>
      <c r="GE11" s="237"/>
      <c r="GF11" s="237"/>
      <c r="GG11" s="237"/>
      <c r="GH11" s="237"/>
      <c r="GI11" s="237"/>
      <c r="GJ11" s="237"/>
      <c r="GK11" s="237"/>
      <c r="GL11" s="237"/>
      <c r="GM11" s="237"/>
      <c r="GN11" s="237"/>
      <c r="GO11" s="237"/>
      <c r="GP11" s="237"/>
      <c r="GQ11" s="237"/>
      <c r="GR11" s="237"/>
      <c r="GS11" s="237"/>
      <c r="GT11" s="237"/>
      <c r="GU11" s="237"/>
      <c r="GV11" s="237"/>
      <c r="GW11" s="237"/>
      <c r="GX11" s="237"/>
      <c r="GY11" s="237"/>
      <c r="GZ11" s="237"/>
      <c r="HA11" s="237"/>
      <c r="HB11" s="237"/>
      <c r="HC11" s="237"/>
      <c r="HD11" s="237"/>
      <c r="HE11" s="237"/>
      <c r="HF11" s="237"/>
      <c r="HG11" s="237"/>
      <c r="HH11" s="237"/>
      <c r="HI11" s="237"/>
      <c r="HJ11" s="237"/>
      <c r="HK11" s="237"/>
      <c r="HL11" s="237"/>
      <c r="HM11" s="237"/>
      <c r="HN11" s="237"/>
      <c r="HO11" s="237"/>
      <c r="HP11" s="237"/>
      <c r="HQ11" s="237"/>
      <c r="HR11" s="237"/>
      <c r="HS11" s="237"/>
      <c r="HT11" s="237"/>
      <c r="HU11" s="237"/>
      <c r="HV11" s="237"/>
      <c r="HW11" s="237"/>
      <c r="HX11" s="237"/>
      <c r="HY11" s="237"/>
      <c r="HZ11" s="237"/>
      <c r="IA11" s="237"/>
      <c r="IB11" s="237"/>
      <c r="IC11" s="237"/>
      <c r="ID11" s="237"/>
      <c r="IE11" s="237"/>
      <c r="IF11" s="237"/>
      <c r="IG11" s="237"/>
      <c r="IH11" s="237"/>
      <c r="II11" s="237"/>
      <c r="IJ11" s="237"/>
      <c r="IK11" s="237"/>
      <c r="IL11" s="237"/>
      <c r="IM11" s="237"/>
      <c r="IN11" s="237"/>
      <c r="IO11" s="237"/>
      <c r="IP11" s="237"/>
      <c r="IQ11" s="237"/>
      <c r="IR11" s="237"/>
      <c r="IS11" s="237"/>
      <c r="IT11" s="237"/>
      <c r="IU11" s="237"/>
      <c r="IV11" s="237"/>
    </row>
    <row r="12" spans="1:256" s="289" customFormat="1" ht="13.8" thickBot="1" x14ac:dyDescent="0.3">
      <c r="A12" s="501"/>
      <c r="B12" s="502"/>
      <c r="C12" s="502"/>
      <c r="D12" s="502"/>
      <c r="E12" s="502"/>
      <c r="F12" s="502"/>
      <c r="G12" s="502"/>
      <c r="H12" s="502"/>
      <c r="I12" s="502"/>
      <c r="J12" s="409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05"/>
      <c r="V12" s="288"/>
      <c r="W12" s="213"/>
      <c r="X12" s="226"/>
    </row>
    <row r="13" spans="1:256" s="291" customFormat="1" ht="30" customHeight="1" thickTop="1" thickBot="1" x14ac:dyDescent="0.3">
      <c r="A13" s="503" t="s">
        <v>5</v>
      </c>
      <c r="B13" s="504"/>
      <c r="C13" s="504"/>
      <c r="D13" s="504"/>
      <c r="E13" s="504"/>
      <c r="F13" s="504"/>
      <c r="G13" s="504"/>
      <c r="H13" s="504"/>
      <c r="I13" s="505"/>
      <c r="J13" s="506" t="s">
        <v>6</v>
      </c>
      <c r="K13" s="508" t="s">
        <v>7</v>
      </c>
      <c r="L13" s="510" t="s">
        <v>8</v>
      </c>
      <c r="M13" s="511"/>
      <c r="N13" s="508" t="s">
        <v>9</v>
      </c>
      <c r="O13" s="492" t="s">
        <v>10</v>
      </c>
      <c r="P13" s="492" t="s">
        <v>11</v>
      </c>
      <c r="Q13" s="492" t="s">
        <v>12</v>
      </c>
      <c r="R13" s="492" t="s">
        <v>13</v>
      </c>
      <c r="S13" s="492" t="s">
        <v>14</v>
      </c>
      <c r="T13" s="492" t="s">
        <v>15</v>
      </c>
      <c r="U13" s="489" t="s">
        <v>16</v>
      </c>
      <c r="V13" s="489" t="s">
        <v>17</v>
      </c>
      <c r="W13" s="497" t="s">
        <v>18</v>
      </c>
      <c r="X13" s="494" t="s">
        <v>19</v>
      </c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  <c r="BD13" s="290"/>
      <c r="BE13" s="290"/>
      <c r="BF13" s="290"/>
      <c r="BG13" s="290"/>
      <c r="BH13" s="290"/>
      <c r="BI13" s="290"/>
      <c r="BJ13" s="290"/>
      <c r="BK13" s="290"/>
      <c r="BL13" s="290"/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290"/>
      <c r="BY13" s="290"/>
      <c r="BZ13" s="290"/>
      <c r="CA13" s="290"/>
      <c r="CB13" s="290"/>
      <c r="CC13" s="290"/>
      <c r="CD13" s="290"/>
      <c r="CE13" s="290"/>
      <c r="CF13" s="290"/>
      <c r="CG13" s="290"/>
      <c r="CH13" s="290"/>
      <c r="CI13" s="290"/>
      <c r="CJ13" s="290"/>
      <c r="CK13" s="290"/>
      <c r="CL13" s="290"/>
      <c r="CM13" s="290"/>
      <c r="CN13" s="290"/>
      <c r="CO13" s="290"/>
      <c r="CP13" s="290"/>
      <c r="CQ13" s="290"/>
      <c r="CR13" s="290"/>
      <c r="CS13" s="290"/>
      <c r="CT13" s="290"/>
      <c r="CU13" s="290"/>
      <c r="CV13" s="290"/>
      <c r="CW13" s="290"/>
      <c r="CX13" s="290"/>
      <c r="CY13" s="290"/>
      <c r="CZ13" s="290"/>
      <c r="DA13" s="290"/>
      <c r="DB13" s="290"/>
      <c r="DC13" s="290"/>
      <c r="DD13" s="290"/>
      <c r="DE13" s="290"/>
      <c r="DF13" s="290"/>
      <c r="DG13" s="290"/>
      <c r="DH13" s="290"/>
      <c r="DI13" s="290"/>
      <c r="DJ13" s="290"/>
      <c r="DK13" s="290"/>
      <c r="DL13" s="290"/>
      <c r="DM13" s="290"/>
      <c r="DN13" s="290"/>
      <c r="DO13" s="290"/>
      <c r="DP13" s="290"/>
      <c r="DQ13" s="290"/>
      <c r="DR13" s="290"/>
      <c r="DS13" s="290"/>
      <c r="DT13" s="290"/>
      <c r="DU13" s="290"/>
      <c r="DV13" s="290"/>
      <c r="DW13" s="290"/>
      <c r="DX13" s="290"/>
      <c r="DY13" s="290"/>
      <c r="DZ13" s="290"/>
      <c r="EA13" s="290"/>
      <c r="EB13" s="290"/>
      <c r="EC13" s="290"/>
      <c r="ED13" s="290"/>
      <c r="EE13" s="290"/>
      <c r="EF13" s="290"/>
      <c r="EG13" s="290"/>
      <c r="EH13" s="290"/>
      <c r="EI13" s="290"/>
      <c r="EJ13" s="290"/>
      <c r="EK13" s="290"/>
      <c r="EL13" s="290"/>
      <c r="EM13" s="290"/>
      <c r="EN13" s="290"/>
      <c r="EO13" s="290"/>
      <c r="EP13" s="290"/>
      <c r="EQ13" s="290"/>
      <c r="ER13" s="290"/>
      <c r="ES13" s="290"/>
      <c r="ET13" s="290"/>
      <c r="EU13" s="290"/>
      <c r="EV13" s="290"/>
      <c r="EW13" s="290"/>
      <c r="EX13" s="290"/>
      <c r="EY13" s="290"/>
      <c r="EZ13" s="290"/>
      <c r="FA13" s="290"/>
      <c r="FB13" s="290"/>
      <c r="FC13" s="290"/>
      <c r="FD13" s="290"/>
      <c r="FE13" s="290"/>
      <c r="FF13" s="290"/>
      <c r="FG13" s="290"/>
      <c r="FH13" s="290"/>
      <c r="FI13" s="290"/>
      <c r="FJ13" s="290"/>
      <c r="FK13" s="290"/>
      <c r="FL13" s="290"/>
      <c r="FM13" s="290"/>
      <c r="FN13" s="290"/>
      <c r="FO13" s="290"/>
      <c r="FP13" s="290"/>
      <c r="FQ13" s="290"/>
      <c r="FR13" s="290"/>
      <c r="FS13" s="290"/>
      <c r="FT13" s="290"/>
      <c r="FU13" s="290"/>
      <c r="FV13" s="290"/>
      <c r="FW13" s="290"/>
      <c r="FX13" s="290"/>
      <c r="FY13" s="290"/>
      <c r="FZ13" s="290"/>
      <c r="GA13" s="290"/>
      <c r="GB13" s="290"/>
      <c r="GC13" s="290"/>
      <c r="GD13" s="290"/>
      <c r="GE13" s="290"/>
      <c r="GF13" s="290"/>
      <c r="GG13" s="290"/>
      <c r="GH13" s="290"/>
      <c r="GI13" s="290"/>
      <c r="GJ13" s="290"/>
      <c r="GK13" s="290"/>
      <c r="GL13" s="290"/>
      <c r="GM13" s="290"/>
      <c r="GN13" s="290"/>
      <c r="GO13" s="290"/>
      <c r="GP13" s="290"/>
      <c r="GQ13" s="290"/>
      <c r="GR13" s="290"/>
      <c r="GS13" s="290"/>
      <c r="GT13" s="290"/>
      <c r="GU13" s="290"/>
      <c r="GV13" s="290"/>
      <c r="GW13" s="290"/>
      <c r="GX13" s="290"/>
      <c r="GY13" s="290"/>
      <c r="GZ13" s="290"/>
      <c r="HA13" s="290"/>
      <c r="HB13" s="290"/>
      <c r="HC13" s="290"/>
      <c r="HD13" s="290"/>
      <c r="HE13" s="290"/>
      <c r="HF13" s="290"/>
      <c r="HG13" s="290"/>
      <c r="HH13" s="290"/>
      <c r="HI13" s="290"/>
      <c r="HJ13" s="290"/>
      <c r="HK13" s="290"/>
      <c r="HL13" s="290"/>
      <c r="HM13" s="290"/>
      <c r="HN13" s="290"/>
      <c r="HO13" s="290"/>
      <c r="HP13" s="290"/>
      <c r="HQ13" s="290"/>
      <c r="HR13" s="290"/>
      <c r="HS13" s="290"/>
      <c r="HT13" s="290"/>
      <c r="HU13" s="290"/>
      <c r="HV13" s="290"/>
      <c r="HW13" s="290"/>
      <c r="HX13" s="290"/>
      <c r="HY13" s="290"/>
      <c r="HZ13" s="290"/>
      <c r="IA13" s="290"/>
      <c r="IB13" s="290"/>
      <c r="IC13" s="290"/>
      <c r="ID13" s="290"/>
      <c r="IE13" s="290"/>
      <c r="IF13" s="290"/>
      <c r="IG13" s="290"/>
      <c r="IH13" s="290"/>
      <c r="II13" s="290"/>
      <c r="IJ13" s="290"/>
      <c r="IK13" s="290"/>
      <c r="IL13" s="290"/>
      <c r="IM13" s="290"/>
      <c r="IN13" s="290"/>
      <c r="IO13" s="290"/>
      <c r="IP13" s="290"/>
      <c r="IQ13" s="290"/>
      <c r="IR13" s="290"/>
      <c r="IS13" s="290"/>
      <c r="IT13" s="290"/>
      <c r="IU13" s="290"/>
      <c r="IV13" s="290"/>
    </row>
    <row r="14" spans="1:256" s="291" customFormat="1" ht="30" customHeight="1" thickTop="1" thickBot="1" x14ac:dyDescent="0.3">
      <c r="A14" s="292" t="s">
        <v>20</v>
      </c>
      <c r="B14" s="292" t="s">
        <v>21</v>
      </c>
      <c r="C14" s="292" t="s">
        <v>22</v>
      </c>
      <c r="D14" s="292" t="s">
        <v>23</v>
      </c>
      <c r="E14" s="292" t="s">
        <v>24</v>
      </c>
      <c r="F14" s="292" t="s">
        <v>25</v>
      </c>
      <c r="G14" s="293" t="s">
        <v>26</v>
      </c>
      <c r="H14" s="294" t="s">
        <v>27</v>
      </c>
      <c r="I14" s="295" t="s">
        <v>28</v>
      </c>
      <c r="J14" s="507"/>
      <c r="K14" s="509"/>
      <c r="L14" s="296" t="s">
        <v>29</v>
      </c>
      <c r="M14" s="296" t="s">
        <v>30</v>
      </c>
      <c r="N14" s="490"/>
      <c r="O14" s="493"/>
      <c r="P14" s="493"/>
      <c r="Q14" s="493"/>
      <c r="R14" s="493"/>
      <c r="S14" s="493"/>
      <c r="T14" s="493"/>
      <c r="U14" s="490"/>
      <c r="V14" s="490"/>
      <c r="W14" s="498"/>
      <c r="X14" s="495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0"/>
      <c r="BN14" s="290"/>
      <c r="BO14" s="290"/>
      <c r="BP14" s="290"/>
      <c r="BQ14" s="290"/>
      <c r="BR14" s="290"/>
      <c r="BS14" s="290"/>
      <c r="BT14" s="290"/>
      <c r="BU14" s="290"/>
      <c r="BV14" s="290"/>
      <c r="BW14" s="290"/>
      <c r="BX14" s="290"/>
      <c r="BY14" s="290"/>
      <c r="BZ14" s="290"/>
      <c r="CA14" s="290"/>
      <c r="CB14" s="290"/>
      <c r="CC14" s="290"/>
      <c r="CD14" s="290"/>
      <c r="CE14" s="290"/>
      <c r="CF14" s="290"/>
      <c r="CG14" s="290"/>
      <c r="CH14" s="290"/>
      <c r="CI14" s="290"/>
      <c r="CJ14" s="290"/>
      <c r="CK14" s="290"/>
      <c r="CL14" s="290"/>
      <c r="CM14" s="290"/>
      <c r="CN14" s="290"/>
      <c r="CO14" s="290"/>
      <c r="CP14" s="290"/>
      <c r="CQ14" s="290"/>
      <c r="CR14" s="290"/>
      <c r="CS14" s="290"/>
      <c r="CT14" s="290"/>
      <c r="CU14" s="290"/>
      <c r="CV14" s="290"/>
      <c r="CW14" s="290"/>
      <c r="CX14" s="290"/>
      <c r="CY14" s="290"/>
      <c r="CZ14" s="290"/>
      <c r="DA14" s="290"/>
      <c r="DB14" s="290"/>
      <c r="DC14" s="290"/>
      <c r="DD14" s="290"/>
      <c r="DE14" s="290"/>
      <c r="DF14" s="290"/>
      <c r="DG14" s="290"/>
      <c r="DH14" s="290"/>
      <c r="DI14" s="290"/>
      <c r="DJ14" s="290"/>
      <c r="DK14" s="290"/>
      <c r="DL14" s="290"/>
      <c r="DM14" s="290"/>
      <c r="DN14" s="290"/>
      <c r="DO14" s="290"/>
      <c r="DP14" s="290"/>
      <c r="DQ14" s="290"/>
      <c r="DR14" s="290"/>
      <c r="DS14" s="290"/>
      <c r="DT14" s="290"/>
      <c r="DU14" s="290"/>
      <c r="DV14" s="290"/>
      <c r="DW14" s="290"/>
      <c r="DX14" s="290"/>
      <c r="DY14" s="290"/>
      <c r="DZ14" s="290"/>
      <c r="EA14" s="290"/>
      <c r="EB14" s="290"/>
      <c r="EC14" s="290"/>
      <c r="ED14" s="290"/>
      <c r="EE14" s="290"/>
      <c r="EF14" s="290"/>
      <c r="EG14" s="290"/>
      <c r="EH14" s="290"/>
      <c r="EI14" s="290"/>
      <c r="EJ14" s="290"/>
      <c r="EK14" s="290"/>
      <c r="EL14" s="290"/>
      <c r="EM14" s="290"/>
      <c r="EN14" s="290"/>
      <c r="EO14" s="290"/>
      <c r="EP14" s="290"/>
      <c r="EQ14" s="290"/>
      <c r="ER14" s="290"/>
      <c r="ES14" s="290"/>
      <c r="ET14" s="290"/>
      <c r="EU14" s="290"/>
      <c r="EV14" s="290"/>
      <c r="EW14" s="290"/>
      <c r="EX14" s="290"/>
      <c r="EY14" s="290"/>
      <c r="EZ14" s="290"/>
      <c r="FA14" s="290"/>
      <c r="FB14" s="290"/>
      <c r="FC14" s="290"/>
      <c r="FD14" s="290"/>
      <c r="FE14" s="290"/>
      <c r="FF14" s="290"/>
      <c r="FG14" s="290"/>
      <c r="FH14" s="290"/>
      <c r="FI14" s="290"/>
      <c r="FJ14" s="290"/>
      <c r="FK14" s="290"/>
      <c r="FL14" s="290"/>
      <c r="FM14" s="290"/>
      <c r="FN14" s="290"/>
      <c r="FO14" s="290"/>
      <c r="FP14" s="290"/>
      <c r="FQ14" s="290"/>
      <c r="FR14" s="290"/>
      <c r="FS14" s="290"/>
      <c r="FT14" s="290"/>
      <c r="FU14" s="290"/>
      <c r="FV14" s="290"/>
      <c r="FW14" s="290"/>
      <c r="FX14" s="290"/>
      <c r="FY14" s="290"/>
      <c r="FZ14" s="290"/>
      <c r="GA14" s="290"/>
      <c r="GB14" s="290"/>
      <c r="GC14" s="290"/>
      <c r="GD14" s="290"/>
      <c r="GE14" s="290"/>
      <c r="GF14" s="290"/>
      <c r="GG14" s="290"/>
      <c r="GH14" s="290"/>
      <c r="GI14" s="290"/>
      <c r="GJ14" s="290"/>
      <c r="GK14" s="290"/>
      <c r="GL14" s="290"/>
      <c r="GM14" s="290"/>
      <c r="GN14" s="290"/>
      <c r="GO14" s="290"/>
      <c r="GP14" s="290"/>
      <c r="GQ14" s="290"/>
      <c r="GR14" s="290"/>
      <c r="GS14" s="290"/>
      <c r="GT14" s="290"/>
      <c r="GU14" s="290"/>
      <c r="GV14" s="290"/>
      <c r="GW14" s="290"/>
      <c r="GX14" s="290"/>
      <c r="GY14" s="290"/>
      <c r="GZ14" s="290"/>
      <c r="HA14" s="290"/>
      <c r="HB14" s="290"/>
      <c r="HC14" s="290"/>
      <c r="HD14" s="290"/>
      <c r="HE14" s="290"/>
      <c r="HF14" s="290"/>
      <c r="HG14" s="290"/>
      <c r="HH14" s="290"/>
      <c r="HI14" s="290"/>
      <c r="HJ14" s="290"/>
      <c r="HK14" s="290"/>
      <c r="HL14" s="290"/>
      <c r="HM14" s="290"/>
      <c r="HN14" s="290"/>
      <c r="HO14" s="290"/>
      <c r="HP14" s="290"/>
      <c r="HQ14" s="290"/>
      <c r="HR14" s="290"/>
      <c r="HS14" s="290"/>
      <c r="HT14" s="290"/>
      <c r="HU14" s="290"/>
      <c r="HV14" s="290"/>
      <c r="HW14" s="290"/>
      <c r="HX14" s="290"/>
      <c r="HY14" s="290"/>
      <c r="HZ14" s="290"/>
      <c r="IA14" s="290"/>
      <c r="IB14" s="290"/>
      <c r="IC14" s="290"/>
      <c r="ID14" s="290"/>
      <c r="IE14" s="290"/>
      <c r="IF14" s="290"/>
      <c r="IG14" s="290"/>
      <c r="IH14" s="290"/>
      <c r="II14" s="290"/>
      <c r="IJ14" s="290"/>
      <c r="IK14" s="290"/>
      <c r="IL14" s="290"/>
      <c r="IM14" s="290"/>
      <c r="IN14" s="290"/>
      <c r="IO14" s="290"/>
      <c r="IP14" s="290"/>
      <c r="IQ14" s="290"/>
      <c r="IR14" s="290"/>
      <c r="IS14" s="290"/>
      <c r="IT14" s="290"/>
      <c r="IU14" s="290"/>
      <c r="IV14" s="290"/>
    </row>
    <row r="15" spans="1:256" s="304" customFormat="1" ht="25.2" customHeight="1" thickTop="1" thickBot="1" x14ac:dyDescent="0.25">
      <c r="A15" s="297" t="s">
        <v>31</v>
      </c>
      <c r="B15" s="298"/>
      <c r="C15" s="298"/>
      <c r="D15" s="298"/>
      <c r="E15" s="298"/>
      <c r="F15" s="298"/>
      <c r="G15" s="298"/>
      <c r="H15" s="299"/>
      <c r="I15" s="300"/>
      <c r="J15" s="301" t="s">
        <v>32</v>
      </c>
      <c r="K15" s="302">
        <v>464365817578</v>
      </c>
      <c r="L15" s="302">
        <v>26141521452</v>
      </c>
      <c r="M15" s="302">
        <v>26141521452</v>
      </c>
      <c r="N15" s="302">
        <v>0</v>
      </c>
      <c r="O15" s="302">
        <v>0</v>
      </c>
      <c r="P15" s="302">
        <v>464365817578</v>
      </c>
      <c r="Q15" s="302">
        <v>18000000000</v>
      </c>
      <c r="R15" s="302">
        <v>390338359337.08002</v>
      </c>
      <c r="S15" s="302">
        <v>217769564090.42999</v>
      </c>
      <c r="T15" s="302">
        <v>86481661413.240005</v>
      </c>
      <c r="U15" s="302">
        <v>86481661413.240005</v>
      </c>
      <c r="V15" s="302">
        <v>86481661413.240005</v>
      </c>
      <c r="W15" s="472">
        <v>0.46896122808145974</v>
      </c>
      <c r="X15" s="216">
        <v>0.18623606247398602</v>
      </c>
      <c r="Y15" s="303"/>
      <c r="Z15" s="303"/>
      <c r="AA15" s="303"/>
      <c r="AB15" s="303"/>
      <c r="AC15" s="303"/>
      <c r="AD15" s="303"/>
      <c r="AE15" s="303"/>
      <c r="AF15" s="303"/>
      <c r="AG15" s="303"/>
      <c r="AH15" s="303"/>
      <c r="AI15" s="303"/>
      <c r="AJ15" s="303"/>
      <c r="AK15" s="303"/>
      <c r="AL15" s="303"/>
      <c r="AM15" s="303"/>
      <c r="AN15" s="303"/>
      <c r="AO15" s="303"/>
      <c r="AP15" s="303"/>
      <c r="AQ15" s="303"/>
      <c r="AR15" s="303"/>
      <c r="AS15" s="303"/>
      <c r="AT15" s="303"/>
      <c r="AU15" s="303"/>
      <c r="AV15" s="303"/>
      <c r="AW15" s="303"/>
      <c r="AX15" s="303"/>
      <c r="AY15" s="303"/>
      <c r="AZ15" s="303"/>
      <c r="BA15" s="303"/>
      <c r="BB15" s="303"/>
      <c r="BC15" s="303"/>
      <c r="BD15" s="303"/>
      <c r="BE15" s="303"/>
      <c r="BF15" s="303"/>
      <c r="BG15" s="303"/>
      <c r="BH15" s="303"/>
      <c r="BI15" s="303"/>
      <c r="BJ15" s="303"/>
      <c r="BK15" s="303"/>
      <c r="BL15" s="303"/>
      <c r="BM15" s="303"/>
      <c r="BN15" s="303"/>
      <c r="BO15" s="303"/>
      <c r="BP15" s="303"/>
      <c r="BQ15" s="303"/>
      <c r="BR15" s="303"/>
      <c r="BS15" s="303"/>
      <c r="BT15" s="303"/>
      <c r="BU15" s="303"/>
      <c r="BV15" s="303"/>
      <c r="BW15" s="303"/>
      <c r="BX15" s="303"/>
      <c r="BY15" s="303"/>
      <c r="BZ15" s="303"/>
      <c r="CA15" s="303"/>
      <c r="CB15" s="303"/>
      <c r="CC15" s="303"/>
      <c r="CD15" s="303"/>
      <c r="CE15" s="303"/>
      <c r="CF15" s="303"/>
      <c r="CG15" s="303"/>
      <c r="CH15" s="303"/>
      <c r="CI15" s="303"/>
      <c r="CJ15" s="303"/>
      <c r="CK15" s="303"/>
      <c r="CL15" s="303"/>
      <c r="CM15" s="303"/>
      <c r="CN15" s="303"/>
      <c r="CO15" s="303"/>
      <c r="CP15" s="303"/>
      <c r="CQ15" s="303"/>
      <c r="CR15" s="303"/>
      <c r="CS15" s="303"/>
      <c r="CT15" s="303"/>
      <c r="CU15" s="303"/>
      <c r="CV15" s="303"/>
      <c r="CW15" s="303"/>
      <c r="CX15" s="303"/>
      <c r="CY15" s="303"/>
      <c r="CZ15" s="303"/>
      <c r="DA15" s="303"/>
      <c r="DB15" s="303"/>
      <c r="DC15" s="303"/>
      <c r="DD15" s="303"/>
      <c r="DE15" s="303"/>
      <c r="DF15" s="303"/>
      <c r="DG15" s="303"/>
      <c r="DH15" s="303"/>
      <c r="DI15" s="303"/>
      <c r="DJ15" s="303"/>
      <c r="DK15" s="303"/>
      <c r="DL15" s="303"/>
      <c r="DM15" s="303"/>
      <c r="DN15" s="303"/>
      <c r="DO15" s="303"/>
      <c r="DP15" s="303"/>
      <c r="DQ15" s="303"/>
      <c r="DR15" s="303"/>
      <c r="DS15" s="303"/>
      <c r="DT15" s="303"/>
      <c r="DU15" s="303"/>
      <c r="DV15" s="303"/>
      <c r="DW15" s="303"/>
      <c r="DX15" s="303"/>
      <c r="DY15" s="303"/>
      <c r="DZ15" s="303"/>
      <c r="EA15" s="303"/>
      <c r="EB15" s="303"/>
      <c r="EC15" s="303"/>
      <c r="ED15" s="303"/>
      <c r="EE15" s="303"/>
      <c r="EF15" s="303"/>
      <c r="EG15" s="303"/>
      <c r="EH15" s="303"/>
      <c r="EI15" s="303"/>
      <c r="EJ15" s="303"/>
      <c r="EK15" s="303"/>
      <c r="EL15" s="303"/>
      <c r="EM15" s="303"/>
      <c r="EN15" s="303"/>
      <c r="EO15" s="303"/>
      <c r="EP15" s="303"/>
      <c r="EQ15" s="303"/>
      <c r="ER15" s="303"/>
      <c r="ES15" s="303"/>
      <c r="ET15" s="303"/>
      <c r="EU15" s="303"/>
      <c r="EV15" s="303"/>
      <c r="EW15" s="303"/>
      <c r="EX15" s="303"/>
      <c r="EY15" s="303"/>
      <c r="EZ15" s="303"/>
      <c r="FA15" s="303"/>
      <c r="FB15" s="303"/>
      <c r="FC15" s="303"/>
      <c r="FD15" s="303"/>
      <c r="FE15" s="303"/>
      <c r="FF15" s="303"/>
      <c r="FG15" s="303"/>
      <c r="FH15" s="303"/>
      <c r="FI15" s="303"/>
      <c r="FJ15" s="303"/>
      <c r="FK15" s="303"/>
      <c r="FL15" s="303"/>
      <c r="FM15" s="303"/>
      <c r="FN15" s="303"/>
      <c r="FO15" s="303"/>
      <c r="FP15" s="303"/>
      <c r="FQ15" s="303"/>
      <c r="FR15" s="303"/>
      <c r="FS15" s="303"/>
      <c r="FT15" s="303"/>
      <c r="FU15" s="303"/>
      <c r="FV15" s="303"/>
      <c r="FW15" s="303"/>
      <c r="FX15" s="303"/>
      <c r="FY15" s="303"/>
      <c r="FZ15" s="303"/>
      <c r="GA15" s="303"/>
      <c r="GB15" s="303"/>
      <c r="GC15" s="303"/>
      <c r="GD15" s="303"/>
      <c r="GE15" s="303"/>
      <c r="GF15" s="303"/>
      <c r="GG15" s="303"/>
      <c r="GH15" s="303"/>
      <c r="GI15" s="303"/>
      <c r="GJ15" s="303"/>
      <c r="GK15" s="303"/>
      <c r="GL15" s="303"/>
      <c r="GM15" s="303"/>
      <c r="GN15" s="303"/>
      <c r="GO15" s="303"/>
      <c r="GP15" s="303"/>
      <c r="GQ15" s="303"/>
      <c r="GR15" s="303"/>
      <c r="GS15" s="303"/>
      <c r="GT15" s="303"/>
      <c r="GU15" s="303"/>
      <c r="GV15" s="303"/>
      <c r="GW15" s="303"/>
      <c r="GX15" s="303"/>
      <c r="GY15" s="303"/>
      <c r="GZ15" s="303"/>
      <c r="HA15" s="303"/>
      <c r="HB15" s="303"/>
      <c r="HC15" s="303"/>
      <c r="HD15" s="303"/>
      <c r="HE15" s="303"/>
      <c r="HF15" s="303"/>
      <c r="HG15" s="303"/>
      <c r="HH15" s="303"/>
      <c r="HI15" s="303"/>
      <c r="HJ15" s="303"/>
      <c r="HK15" s="303"/>
      <c r="HL15" s="303"/>
      <c r="HM15" s="303"/>
      <c r="HN15" s="303"/>
      <c r="HO15" s="303"/>
      <c r="HP15" s="303"/>
      <c r="HQ15" s="303"/>
      <c r="HR15" s="303"/>
      <c r="HS15" s="303"/>
      <c r="HT15" s="303"/>
      <c r="HU15" s="303"/>
      <c r="HV15" s="303"/>
      <c r="HW15" s="303"/>
      <c r="HX15" s="303"/>
      <c r="HY15" s="303"/>
      <c r="HZ15" s="303"/>
      <c r="IA15" s="303"/>
      <c r="IB15" s="303"/>
      <c r="IC15" s="303"/>
      <c r="ID15" s="303"/>
      <c r="IE15" s="303"/>
      <c r="IF15" s="303"/>
      <c r="IG15" s="303"/>
      <c r="IH15" s="303"/>
      <c r="II15" s="303"/>
      <c r="IJ15" s="303"/>
      <c r="IK15" s="303"/>
      <c r="IL15" s="303"/>
      <c r="IM15" s="303"/>
      <c r="IN15" s="303"/>
      <c r="IO15" s="303"/>
      <c r="IP15" s="303"/>
      <c r="IQ15" s="303"/>
      <c r="IR15" s="303"/>
      <c r="IS15" s="303"/>
      <c r="IT15" s="303"/>
      <c r="IU15" s="303"/>
      <c r="IV15" s="303"/>
    </row>
    <row r="16" spans="1:256" s="312" customFormat="1" ht="19.95" customHeight="1" thickTop="1" thickBot="1" x14ac:dyDescent="0.3">
      <c r="A16" s="305" t="s">
        <v>33</v>
      </c>
      <c r="B16" s="306"/>
      <c r="C16" s="306"/>
      <c r="D16" s="306"/>
      <c r="E16" s="306"/>
      <c r="F16" s="306"/>
      <c r="G16" s="306"/>
      <c r="H16" s="307"/>
      <c r="I16" s="308"/>
      <c r="J16" s="309" t="s">
        <v>34</v>
      </c>
      <c r="K16" s="310">
        <v>64365817578</v>
      </c>
      <c r="L16" s="310">
        <v>52800000</v>
      </c>
      <c r="M16" s="310">
        <v>52800000</v>
      </c>
      <c r="N16" s="310">
        <v>0</v>
      </c>
      <c r="O16" s="310">
        <v>0</v>
      </c>
      <c r="P16" s="310">
        <v>64365817578</v>
      </c>
      <c r="Q16" s="310">
        <v>18000000000</v>
      </c>
      <c r="R16" s="310">
        <v>45724481165.309998</v>
      </c>
      <c r="S16" s="310">
        <v>22879240142.189999</v>
      </c>
      <c r="T16" s="310">
        <v>19514698729.549999</v>
      </c>
      <c r="U16" s="310">
        <v>19514698729.549999</v>
      </c>
      <c r="V16" s="310">
        <v>19514698729.549999</v>
      </c>
      <c r="W16" s="473">
        <v>0.35545637425430665</v>
      </c>
      <c r="X16" s="217">
        <v>0.30318419720065903</v>
      </c>
      <c r="Y16" s="311"/>
      <c r="Z16" s="311"/>
      <c r="AA16" s="311"/>
      <c r="AB16" s="311"/>
      <c r="AC16" s="311"/>
      <c r="AD16" s="311"/>
      <c r="AE16" s="311"/>
      <c r="AF16" s="311"/>
      <c r="AG16" s="311"/>
      <c r="AH16" s="311"/>
      <c r="AI16" s="311"/>
      <c r="AJ16" s="311"/>
      <c r="AK16" s="311"/>
      <c r="AL16" s="311"/>
      <c r="AM16" s="311"/>
      <c r="AN16" s="311"/>
      <c r="AO16" s="311"/>
      <c r="AP16" s="311"/>
      <c r="AQ16" s="311"/>
      <c r="AR16" s="311"/>
      <c r="AS16" s="311"/>
      <c r="AT16" s="311"/>
      <c r="AU16" s="311"/>
      <c r="AV16" s="311"/>
      <c r="AW16" s="311"/>
      <c r="AX16" s="311"/>
      <c r="AY16" s="311"/>
      <c r="AZ16" s="311"/>
      <c r="BA16" s="311"/>
      <c r="BB16" s="311"/>
      <c r="BC16" s="311"/>
      <c r="BD16" s="311"/>
      <c r="BE16" s="311"/>
      <c r="BF16" s="311"/>
      <c r="BG16" s="311"/>
      <c r="BH16" s="311"/>
      <c r="BI16" s="311"/>
      <c r="BJ16" s="311"/>
      <c r="BK16" s="311"/>
      <c r="BL16" s="311"/>
      <c r="BM16" s="311"/>
      <c r="BN16" s="311"/>
      <c r="BO16" s="311"/>
      <c r="BP16" s="311"/>
      <c r="BQ16" s="311"/>
      <c r="BR16" s="311"/>
      <c r="BS16" s="311"/>
      <c r="BT16" s="311"/>
      <c r="BU16" s="311"/>
      <c r="BV16" s="311"/>
      <c r="BW16" s="311"/>
      <c r="BX16" s="311"/>
      <c r="BY16" s="311"/>
      <c r="BZ16" s="311"/>
      <c r="CA16" s="311"/>
      <c r="CB16" s="311"/>
      <c r="CC16" s="311"/>
      <c r="CD16" s="311"/>
      <c r="CE16" s="311"/>
      <c r="CF16" s="311"/>
      <c r="CG16" s="311"/>
      <c r="CH16" s="311"/>
      <c r="CI16" s="311"/>
      <c r="CJ16" s="311"/>
      <c r="CK16" s="311"/>
      <c r="CL16" s="311"/>
      <c r="CM16" s="311"/>
      <c r="CN16" s="311"/>
      <c r="CO16" s="311"/>
      <c r="CP16" s="311"/>
      <c r="CQ16" s="311"/>
      <c r="CR16" s="311"/>
      <c r="CS16" s="311"/>
      <c r="CT16" s="311"/>
      <c r="CU16" s="311"/>
      <c r="CV16" s="311"/>
      <c r="CW16" s="311"/>
      <c r="CX16" s="311"/>
      <c r="CY16" s="311"/>
      <c r="CZ16" s="311"/>
      <c r="DA16" s="311"/>
      <c r="DB16" s="311"/>
      <c r="DC16" s="311"/>
      <c r="DD16" s="311"/>
      <c r="DE16" s="311"/>
      <c r="DF16" s="311"/>
      <c r="DG16" s="311"/>
      <c r="DH16" s="311"/>
      <c r="DI16" s="311"/>
      <c r="DJ16" s="311"/>
      <c r="DK16" s="311"/>
      <c r="DL16" s="311"/>
      <c r="DM16" s="311"/>
      <c r="DN16" s="311"/>
      <c r="DO16" s="311"/>
      <c r="DP16" s="311"/>
      <c r="DQ16" s="311"/>
      <c r="DR16" s="311"/>
      <c r="DS16" s="311"/>
      <c r="DT16" s="311"/>
      <c r="DU16" s="311"/>
      <c r="DV16" s="311"/>
      <c r="DW16" s="311"/>
      <c r="DX16" s="311"/>
      <c r="DY16" s="311"/>
      <c r="DZ16" s="311"/>
      <c r="EA16" s="311"/>
      <c r="EB16" s="311"/>
      <c r="EC16" s="311"/>
      <c r="ED16" s="311"/>
      <c r="EE16" s="311"/>
      <c r="EF16" s="311"/>
      <c r="EG16" s="311"/>
      <c r="EH16" s="311"/>
      <c r="EI16" s="311"/>
      <c r="EJ16" s="311"/>
      <c r="EK16" s="311"/>
      <c r="EL16" s="311"/>
      <c r="EM16" s="311"/>
      <c r="EN16" s="311"/>
      <c r="EO16" s="311"/>
      <c r="EP16" s="311"/>
      <c r="EQ16" s="311"/>
      <c r="ER16" s="311"/>
      <c r="ES16" s="311"/>
      <c r="ET16" s="311"/>
      <c r="EU16" s="311"/>
      <c r="EV16" s="311"/>
      <c r="EW16" s="311"/>
      <c r="EX16" s="311"/>
      <c r="EY16" s="311"/>
      <c r="EZ16" s="311"/>
      <c r="FA16" s="311"/>
      <c r="FB16" s="311"/>
      <c r="FC16" s="311"/>
      <c r="FD16" s="311"/>
      <c r="FE16" s="311"/>
      <c r="FF16" s="311"/>
      <c r="FG16" s="311"/>
      <c r="FH16" s="311"/>
      <c r="FI16" s="311"/>
      <c r="FJ16" s="311"/>
      <c r="FK16" s="311"/>
      <c r="FL16" s="311"/>
      <c r="FM16" s="311"/>
      <c r="FN16" s="311"/>
      <c r="FO16" s="311"/>
      <c r="FP16" s="311"/>
      <c r="FQ16" s="311"/>
      <c r="FR16" s="311"/>
      <c r="FS16" s="311"/>
      <c r="FT16" s="311"/>
      <c r="FU16" s="311"/>
      <c r="FV16" s="311"/>
      <c r="FW16" s="311"/>
      <c r="FX16" s="311"/>
      <c r="FY16" s="311"/>
      <c r="FZ16" s="311"/>
      <c r="GA16" s="311"/>
      <c r="GB16" s="311"/>
      <c r="GC16" s="311"/>
      <c r="GD16" s="311"/>
      <c r="GE16" s="311"/>
      <c r="GF16" s="311"/>
      <c r="GG16" s="311"/>
      <c r="GH16" s="311"/>
      <c r="GI16" s="311"/>
      <c r="GJ16" s="311"/>
      <c r="GK16" s="311"/>
      <c r="GL16" s="311"/>
      <c r="GM16" s="311"/>
      <c r="GN16" s="311"/>
      <c r="GO16" s="311"/>
      <c r="GP16" s="311"/>
      <c r="GQ16" s="311"/>
      <c r="GR16" s="311"/>
      <c r="GS16" s="311"/>
      <c r="GT16" s="311"/>
      <c r="GU16" s="311"/>
      <c r="GV16" s="311"/>
      <c r="GW16" s="311"/>
      <c r="GX16" s="311"/>
      <c r="GY16" s="311"/>
      <c r="GZ16" s="311"/>
      <c r="HA16" s="311"/>
      <c r="HB16" s="311"/>
      <c r="HC16" s="311"/>
      <c r="HD16" s="311"/>
      <c r="HE16" s="311"/>
      <c r="HF16" s="311"/>
      <c r="HG16" s="311"/>
      <c r="HH16" s="311"/>
      <c r="HI16" s="311"/>
      <c r="HJ16" s="311"/>
      <c r="HK16" s="311"/>
      <c r="HL16" s="311"/>
      <c r="HM16" s="311"/>
      <c r="HN16" s="311"/>
      <c r="HO16" s="311"/>
      <c r="HP16" s="311"/>
      <c r="HQ16" s="311"/>
      <c r="HR16" s="311"/>
      <c r="HS16" s="311"/>
      <c r="HT16" s="311"/>
      <c r="HU16" s="311"/>
      <c r="HV16" s="311"/>
      <c r="HW16" s="311"/>
      <c r="HX16" s="311"/>
      <c r="HY16" s="311"/>
      <c r="HZ16" s="311"/>
      <c r="IA16" s="311"/>
      <c r="IB16" s="311"/>
      <c r="IC16" s="311"/>
      <c r="ID16" s="311"/>
      <c r="IE16" s="311"/>
      <c r="IF16" s="311"/>
      <c r="IG16" s="311"/>
      <c r="IH16" s="311"/>
      <c r="II16" s="311"/>
      <c r="IJ16" s="311"/>
      <c r="IK16" s="311"/>
      <c r="IL16" s="311"/>
      <c r="IM16" s="311"/>
      <c r="IN16" s="311"/>
      <c r="IO16" s="311"/>
      <c r="IP16" s="311"/>
      <c r="IQ16" s="311"/>
      <c r="IR16" s="311"/>
      <c r="IS16" s="311"/>
      <c r="IT16" s="311"/>
      <c r="IU16" s="311"/>
      <c r="IV16" s="311"/>
    </row>
    <row r="17" spans="1:26" s="311" customFormat="1" ht="13.8" thickTop="1" x14ac:dyDescent="0.25">
      <c r="A17" s="313" t="s">
        <v>33</v>
      </c>
      <c r="B17" s="314" t="s">
        <v>35</v>
      </c>
      <c r="C17" s="314"/>
      <c r="D17" s="314"/>
      <c r="E17" s="314"/>
      <c r="F17" s="314"/>
      <c r="G17" s="314"/>
      <c r="H17" s="315"/>
      <c r="I17" s="316"/>
      <c r="J17" s="317" t="s">
        <v>36</v>
      </c>
      <c r="K17" s="318">
        <v>25638308166</v>
      </c>
      <c r="L17" s="319">
        <v>0</v>
      </c>
      <c r="M17" s="319">
        <v>0</v>
      </c>
      <c r="N17" s="320">
        <v>0</v>
      </c>
      <c r="O17" s="319">
        <v>0</v>
      </c>
      <c r="P17" s="319">
        <v>25638308166</v>
      </c>
      <c r="Q17" s="319">
        <v>0</v>
      </c>
      <c r="R17" s="319">
        <v>25638308166</v>
      </c>
      <c r="S17" s="319">
        <v>12195284251</v>
      </c>
      <c r="T17" s="319">
        <v>12191494622</v>
      </c>
      <c r="U17" s="320">
        <v>12191494622</v>
      </c>
      <c r="V17" s="320">
        <v>12191494622</v>
      </c>
      <c r="W17" s="474">
        <v>0.47566649765028807</v>
      </c>
      <c r="X17" s="218">
        <v>0.47551868645403189</v>
      </c>
      <c r="Z17" s="488"/>
    </row>
    <row r="18" spans="1:26" s="311" customFormat="1" x14ac:dyDescent="0.25">
      <c r="A18" s="321" t="s">
        <v>33</v>
      </c>
      <c r="B18" s="322" t="s">
        <v>35</v>
      </c>
      <c r="C18" s="322" t="s">
        <v>35</v>
      </c>
      <c r="D18" s="322"/>
      <c r="E18" s="323"/>
      <c r="F18" s="323"/>
      <c r="G18" s="324"/>
      <c r="H18" s="325"/>
      <c r="I18" s="326"/>
      <c r="J18" s="327" t="s">
        <v>37</v>
      </c>
      <c r="K18" s="328">
        <v>25638308166</v>
      </c>
      <c r="L18" s="329"/>
      <c r="M18" s="329"/>
      <c r="N18" s="330">
        <v>0</v>
      </c>
      <c r="O18" s="329"/>
      <c r="P18" s="329">
        <v>25638308166</v>
      </c>
      <c r="Q18" s="329">
        <v>0</v>
      </c>
      <c r="R18" s="329">
        <v>25638308166</v>
      </c>
      <c r="S18" s="329">
        <v>12195284251</v>
      </c>
      <c r="T18" s="329">
        <v>12191494622</v>
      </c>
      <c r="U18" s="330">
        <v>12191494622</v>
      </c>
      <c r="V18" s="330">
        <v>12191494622</v>
      </c>
      <c r="W18" s="475">
        <v>0.47566649765028807</v>
      </c>
      <c r="X18" s="219">
        <v>0.47551868645403189</v>
      </c>
    </row>
    <row r="19" spans="1:26" s="311" customFormat="1" x14ac:dyDescent="0.25">
      <c r="A19" s="321" t="s">
        <v>33</v>
      </c>
      <c r="B19" s="322" t="s">
        <v>35</v>
      </c>
      <c r="C19" s="322" t="s">
        <v>35</v>
      </c>
      <c r="D19" s="322" t="s">
        <v>35</v>
      </c>
      <c r="E19" s="323"/>
      <c r="F19" s="323"/>
      <c r="G19" s="324"/>
      <c r="H19" s="325"/>
      <c r="I19" s="326"/>
      <c r="J19" s="331" t="s">
        <v>38</v>
      </c>
      <c r="K19" s="328">
        <v>17194812437</v>
      </c>
      <c r="L19" s="329"/>
      <c r="M19" s="329">
        <v>0</v>
      </c>
      <c r="N19" s="330">
        <v>0</v>
      </c>
      <c r="O19" s="329">
        <v>0</v>
      </c>
      <c r="P19" s="329">
        <v>17194812437</v>
      </c>
      <c r="Q19" s="329">
        <v>0</v>
      </c>
      <c r="R19" s="329">
        <v>17194812437</v>
      </c>
      <c r="S19" s="329">
        <v>7856320420</v>
      </c>
      <c r="T19" s="329">
        <v>7856098000</v>
      </c>
      <c r="U19" s="330">
        <v>7856098000</v>
      </c>
      <c r="V19" s="330">
        <v>7856098000</v>
      </c>
      <c r="W19" s="476">
        <v>0.45690061748476402</v>
      </c>
      <c r="X19" s="220">
        <v>0.45688768218809739</v>
      </c>
    </row>
    <row r="20" spans="1:26" s="342" customFormat="1" x14ac:dyDescent="0.25">
      <c r="A20" s="332" t="s">
        <v>33</v>
      </c>
      <c r="B20" s="333" t="s">
        <v>35</v>
      </c>
      <c r="C20" s="333" t="s">
        <v>35</v>
      </c>
      <c r="D20" s="333" t="s">
        <v>35</v>
      </c>
      <c r="E20" s="334" t="s">
        <v>39</v>
      </c>
      <c r="F20" s="334"/>
      <c r="G20" s="335">
        <v>10</v>
      </c>
      <c r="H20" s="336" t="s">
        <v>40</v>
      </c>
      <c r="I20" s="337" t="s">
        <v>41</v>
      </c>
      <c r="J20" s="338" t="s">
        <v>42</v>
      </c>
      <c r="K20" s="339">
        <v>17194812437</v>
      </c>
      <c r="L20" s="340"/>
      <c r="M20" s="340"/>
      <c r="N20" s="341"/>
      <c r="O20" s="340">
        <v>0</v>
      </c>
      <c r="P20" s="340">
        <v>17194812437</v>
      </c>
      <c r="Q20" s="340"/>
      <c r="R20" s="340">
        <v>17194812437</v>
      </c>
      <c r="S20" s="340">
        <v>7856320420</v>
      </c>
      <c r="T20" s="340">
        <v>7856098000</v>
      </c>
      <c r="U20" s="341">
        <v>7856098000</v>
      </c>
      <c r="V20" s="341">
        <v>7856098000</v>
      </c>
      <c r="W20" s="477">
        <v>0.45690061748476402</v>
      </c>
      <c r="X20" s="221">
        <v>0.45688768218809739</v>
      </c>
    </row>
    <row r="21" spans="1:26" s="311" customFormat="1" ht="15.6" x14ac:dyDescent="0.25">
      <c r="A21" s="321" t="s">
        <v>33</v>
      </c>
      <c r="B21" s="322" t="s">
        <v>35</v>
      </c>
      <c r="C21" s="322" t="s">
        <v>35</v>
      </c>
      <c r="D21" s="322" t="s">
        <v>43</v>
      </c>
      <c r="E21" s="323"/>
      <c r="F21" s="323"/>
      <c r="G21" s="324"/>
      <c r="H21" s="325"/>
      <c r="I21" s="326"/>
      <c r="J21" s="331" t="s">
        <v>44</v>
      </c>
      <c r="K21" s="328">
        <v>6086624289</v>
      </c>
      <c r="L21" s="329">
        <v>0</v>
      </c>
      <c r="M21" s="329">
        <v>0</v>
      </c>
      <c r="N21" s="330">
        <v>0</v>
      </c>
      <c r="O21" s="329">
        <v>0</v>
      </c>
      <c r="P21" s="329">
        <v>6086624289</v>
      </c>
      <c r="Q21" s="329">
        <v>0</v>
      </c>
      <c r="R21" s="329">
        <v>6086624289</v>
      </c>
      <c r="S21" s="329">
        <v>3091091404</v>
      </c>
      <c r="T21" s="329">
        <v>3087524195</v>
      </c>
      <c r="U21" s="330">
        <v>3087524195</v>
      </c>
      <c r="V21" s="330">
        <v>3087524195</v>
      </c>
      <c r="W21" s="476">
        <v>0.50784987822993255</v>
      </c>
      <c r="X21" s="220">
        <v>0.50726380476283084</v>
      </c>
    </row>
    <row r="22" spans="1:26" s="346" customFormat="1" ht="15.6" x14ac:dyDescent="0.25">
      <c r="A22" s="191" t="s">
        <v>33</v>
      </c>
      <c r="B22" s="192" t="s">
        <v>35</v>
      </c>
      <c r="C22" s="192" t="s">
        <v>35</v>
      </c>
      <c r="D22" s="192" t="s">
        <v>43</v>
      </c>
      <c r="E22" s="183" t="s">
        <v>39</v>
      </c>
      <c r="F22" s="183"/>
      <c r="G22" s="185">
        <v>10</v>
      </c>
      <c r="H22" s="184" t="s">
        <v>40</v>
      </c>
      <c r="I22" s="186" t="s">
        <v>41</v>
      </c>
      <c r="J22" s="343" t="s">
        <v>45</v>
      </c>
      <c r="K22" s="227">
        <v>1800000000</v>
      </c>
      <c r="L22" s="344"/>
      <c r="M22" s="344"/>
      <c r="N22" s="345"/>
      <c r="O22" s="344"/>
      <c r="P22" s="344">
        <v>1800000000</v>
      </c>
      <c r="Q22" s="344"/>
      <c r="R22" s="344">
        <v>1800000000</v>
      </c>
      <c r="S22" s="344">
        <v>879737200</v>
      </c>
      <c r="T22" s="344">
        <v>879737200</v>
      </c>
      <c r="U22" s="345">
        <v>879737200</v>
      </c>
      <c r="V22" s="345">
        <v>879737200</v>
      </c>
      <c r="W22" s="477">
        <v>0.48874288888888889</v>
      </c>
      <c r="X22" s="221">
        <v>0.48874288888888889</v>
      </c>
    </row>
    <row r="23" spans="1:26" s="346" customFormat="1" ht="23.4" x14ac:dyDescent="0.25">
      <c r="A23" s="191" t="s">
        <v>33</v>
      </c>
      <c r="B23" s="192" t="s">
        <v>35</v>
      </c>
      <c r="C23" s="192" t="s">
        <v>35</v>
      </c>
      <c r="D23" s="192" t="s">
        <v>43</v>
      </c>
      <c r="E23" s="183" t="s">
        <v>46</v>
      </c>
      <c r="F23" s="183"/>
      <c r="G23" s="185">
        <v>10</v>
      </c>
      <c r="H23" s="184" t="s">
        <v>40</v>
      </c>
      <c r="I23" s="186" t="s">
        <v>41</v>
      </c>
      <c r="J23" s="343" t="s">
        <v>47</v>
      </c>
      <c r="K23" s="227">
        <v>1330000000</v>
      </c>
      <c r="L23" s="344"/>
      <c r="M23" s="344"/>
      <c r="N23" s="345"/>
      <c r="O23" s="344"/>
      <c r="P23" s="344">
        <v>1330000000</v>
      </c>
      <c r="Q23" s="344"/>
      <c r="R23" s="344">
        <v>1330000000</v>
      </c>
      <c r="S23" s="344">
        <v>623357700</v>
      </c>
      <c r="T23" s="344">
        <v>623357700</v>
      </c>
      <c r="U23" s="345">
        <v>623357700</v>
      </c>
      <c r="V23" s="345">
        <v>623357700</v>
      </c>
      <c r="W23" s="477">
        <v>0.46869</v>
      </c>
      <c r="X23" s="221">
        <v>0.46869</v>
      </c>
    </row>
    <row r="24" spans="1:26" s="346" customFormat="1" x14ac:dyDescent="0.25">
      <c r="A24" s="191" t="s">
        <v>33</v>
      </c>
      <c r="B24" s="192" t="s">
        <v>35</v>
      </c>
      <c r="C24" s="192" t="s">
        <v>35</v>
      </c>
      <c r="D24" s="192" t="s">
        <v>43</v>
      </c>
      <c r="E24" s="183" t="s">
        <v>48</v>
      </c>
      <c r="F24" s="183"/>
      <c r="G24" s="185">
        <v>10</v>
      </c>
      <c r="H24" s="184" t="s">
        <v>40</v>
      </c>
      <c r="I24" s="186" t="s">
        <v>41</v>
      </c>
      <c r="J24" s="343" t="s">
        <v>49</v>
      </c>
      <c r="K24" s="227">
        <v>1360624289</v>
      </c>
      <c r="L24" s="344"/>
      <c r="M24" s="344"/>
      <c r="N24" s="345"/>
      <c r="O24" s="344"/>
      <c r="P24" s="344">
        <v>1360624289</v>
      </c>
      <c r="Q24" s="344"/>
      <c r="R24" s="344">
        <v>1360624289</v>
      </c>
      <c r="S24" s="344">
        <v>781853304</v>
      </c>
      <c r="T24" s="344">
        <v>778286095</v>
      </c>
      <c r="U24" s="345">
        <v>778286095</v>
      </c>
      <c r="V24" s="345">
        <v>778286095</v>
      </c>
      <c r="W24" s="477">
        <v>0.57462836017327634</v>
      </c>
      <c r="X24" s="221">
        <v>0.57200661585426105</v>
      </c>
    </row>
    <row r="25" spans="1:26" s="346" customFormat="1" ht="15.6" x14ac:dyDescent="0.25">
      <c r="A25" s="191" t="s">
        <v>33</v>
      </c>
      <c r="B25" s="192" t="s">
        <v>35</v>
      </c>
      <c r="C25" s="192" t="s">
        <v>35</v>
      </c>
      <c r="D25" s="192" t="s">
        <v>43</v>
      </c>
      <c r="E25" s="183" t="s">
        <v>50</v>
      </c>
      <c r="F25" s="183"/>
      <c r="G25" s="185">
        <v>10</v>
      </c>
      <c r="H25" s="184" t="s">
        <v>40</v>
      </c>
      <c r="I25" s="186" t="s">
        <v>41</v>
      </c>
      <c r="J25" s="343" t="s">
        <v>51</v>
      </c>
      <c r="K25" s="227">
        <v>670000000</v>
      </c>
      <c r="L25" s="344"/>
      <c r="M25" s="344"/>
      <c r="N25" s="345"/>
      <c r="O25" s="344"/>
      <c r="P25" s="344">
        <v>670000000</v>
      </c>
      <c r="Q25" s="344"/>
      <c r="R25" s="344">
        <v>670000000</v>
      </c>
      <c r="S25" s="344">
        <v>337929400</v>
      </c>
      <c r="T25" s="344">
        <v>337929400</v>
      </c>
      <c r="U25" s="345">
        <v>337929400</v>
      </c>
      <c r="V25" s="345">
        <v>337929400</v>
      </c>
      <c r="W25" s="477">
        <v>0.50437223880597015</v>
      </c>
      <c r="X25" s="221">
        <v>0.50437223880597015</v>
      </c>
    </row>
    <row r="26" spans="1:26" s="346" customFormat="1" ht="15.6" x14ac:dyDescent="0.25">
      <c r="A26" s="191" t="s">
        <v>33</v>
      </c>
      <c r="B26" s="192" t="s">
        <v>35</v>
      </c>
      <c r="C26" s="192" t="s">
        <v>35</v>
      </c>
      <c r="D26" s="192" t="s">
        <v>43</v>
      </c>
      <c r="E26" s="183" t="s">
        <v>52</v>
      </c>
      <c r="F26" s="183"/>
      <c r="G26" s="185">
        <v>10</v>
      </c>
      <c r="H26" s="184" t="s">
        <v>40</v>
      </c>
      <c r="I26" s="186" t="s">
        <v>41</v>
      </c>
      <c r="J26" s="343" t="s">
        <v>53</v>
      </c>
      <c r="K26" s="227">
        <v>96000000</v>
      </c>
      <c r="L26" s="344"/>
      <c r="M26" s="344"/>
      <c r="N26" s="345"/>
      <c r="O26" s="344"/>
      <c r="P26" s="344">
        <v>96000000</v>
      </c>
      <c r="Q26" s="344"/>
      <c r="R26" s="344">
        <v>96000000</v>
      </c>
      <c r="S26" s="344">
        <v>45633500</v>
      </c>
      <c r="T26" s="344">
        <v>45633500</v>
      </c>
      <c r="U26" s="345">
        <v>45633500</v>
      </c>
      <c r="V26" s="345">
        <v>45633500</v>
      </c>
      <c r="W26" s="477">
        <v>0.47534895833333335</v>
      </c>
      <c r="X26" s="221">
        <v>0.47534895833333335</v>
      </c>
    </row>
    <row r="27" spans="1:26" s="346" customFormat="1" x14ac:dyDescent="0.25">
      <c r="A27" s="191" t="s">
        <v>33</v>
      </c>
      <c r="B27" s="192" t="s">
        <v>35</v>
      </c>
      <c r="C27" s="192" t="s">
        <v>35</v>
      </c>
      <c r="D27" s="192" t="s">
        <v>43</v>
      </c>
      <c r="E27" s="183" t="s">
        <v>54</v>
      </c>
      <c r="F27" s="183"/>
      <c r="G27" s="185">
        <v>10</v>
      </c>
      <c r="H27" s="184" t="s">
        <v>40</v>
      </c>
      <c r="I27" s="186" t="s">
        <v>41</v>
      </c>
      <c r="J27" s="343" t="s">
        <v>55</v>
      </c>
      <c r="K27" s="227">
        <v>490000000</v>
      </c>
      <c r="L27" s="344"/>
      <c r="M27" s="344"/>
      <c r="N27" s="345"/>
      <c r="O27" s="344"/>
      <c r="P27" s="344">
        <v>490000000</v>
      </c>
      <c r="Q27" s="344"/>
      <c r="R27" s="344">
        <v>490000000</v>
      </c>
      <c r="S27" s="344">
        <v>253462300</v>
      </c>
      <c r="T27" s="344">
        <v>253462300</v>
      </c>
      <c r="U27" s="345">
        <v>253462300</v>
      </c>
      <c r="V27" s="345">
        <v>253462300</v>
      </c>
      <c r="W27" s="477">
        <v>0.51727000000000001</v>
      </c>
      <c r="X27" s="221">
        <v>0.51727000000000001</v>
      </c>
    </row>
    <row r="28" spans="1:26" s="346" customFormat="1" x14ac:dyDescent="0.25">
      <c r="A28" s="191" t="s">
        <v>33</v>
      </c>
      <c r="B28" s="192" t="s">
        <v>35</v>
      </c>
      <c r="C28" s="192" t="s">
        <v>35</v>
      </c>
      <c r="D28" s="192" t="s">
        <v>43</v>
      </c>
      <c r="E28" s="183" t="s">
        <v>56</v>
      </c>
      <c r="F28" s="183"/>
      <c r="G28" s="185">
        <v>10</v>
      </c>
      <c r="H28" s="184" t="s">
        <v>40</v>
      </c>
      <c r="I28" s="186" t="s">
        <v>41</v>
      </c>
      <c r="J28" s="343" t="s">
        <v>57</v>
      </c>
      <c r="K28" s="227">
        <v>90000000</v>
      </c>
      <c r="L28" s="344"/>
      <c r="M28" s="344"/>
      <c r="N28" s="345"/>
      <c r="O28" s="344"/>
      <c r="P28" s="344">
        <v>90000000</v>
      </c>
      <c r="Q28" s="344"/>
      <c r="R28" s="344">
        <v>90000000</v>
      </c>
      <c r="S28" s="344">
        <v>42295500</v>
      </c>
      <c r="T28" s="344">
        <v>42295500</v>
      </c>
      <c r="U28" s="345">
        <v>42295500</v>
      </c>
      <c r="V28" s="345">
        <v>42295500</v>
      </c>
      <c r="W28" s="477">
        <v>0.46994999999999998</v>
      </c>
      <c r="X28" s="221">
        <v>0.46994999999999998</v>
      </c>
    </row>
    <row r="29" spans="1:26" s="346" customFormat="1" x14ac:dyDescent="0.25">
      <c r="A29" s="191" t="s">
        <v>33</v>
      </c>
      <c r="B29" s="192" t="s">
        <v>35</v>
      </c>
      <c r="C29" s="192" t="s">
        <v>35</v>
      </c>
      <c r="D29" s="192" t="s">
        <v>43</v>
      </c>
      <c r="E29" s="183" t="s">
        <v>58</v>
      </c>
      <c r="F29" s="183"/>
      <c r="G29" s="185">
        <v>10</v>
      </c>
      <c r="H29" s="184" t="s">
        <v>40</v>
      </c>
      <c r="I29" s="186" t="s">
        <v>41</v>
      </c>
      <c r="J29" s="343" t="s">
        <v>59</v>
      </c>
      <c r="K29" s="227">
        <v>90000000</v>
      </c>
      <c r="L29" s="344"/>
      <c r="M29" s="344"/>
      <c r="N29" s="345"/>
      <c r="O29" s="344"/>
      <c r="P29" s="344">
        <v>90000000</v>
      </c>
      <c r="Q29" s="344"/>
      <c r="R29" s="344">
        <v>90000000</v>
      </c>
      <c r="S29" s="344">
        <v>42295500</v>
      </c>
      <c r="T29" s="344">
        <v>42295500</v>
      </c>
      <c r="U29" s="345">
        <v>42295500</v>
      </c>
      <c r="V29" s="345">
        <v>42295500</v>
      </c>
      <c r="W29" s="477">
        <v>0.46994999999999998</v>
      </c>
      <c r="X29" s="221">
        <v>0.46994999999999998</v>
      </c>
    </row>
    <row r="30" spans="1:26" s="346" customFormat="1" ht="15.6" x14ac:dyDescent="0.25">
      <c r="A30" s="191" t="s">
        <v>33</v>
      </c>
      <c r="B30" s="192" t="s">
        <v>35</v>
      </c>
      <c r="C30" s="192" t="s">
        <v>35</v>
      </c>
      <c r="D30" s="192" t="s">
        <v>43</v>
      </c>
      <c r="E30" s="183" t="s">
        <v>60</v>
      </c>
      <c r="F30" s="183"/>
      <c r="G30" s="185">
        <v>10</v>
      </c>
      <c r="H30" s="184" t="s">
        <v>40</v>
      </c>
      <c r="I30" s="186" t="s">
        <v>41</v>
      </c>
      <c r="J30" s="343" t="s">
        <v>61</v>
      </c>
      <c r="K30" s="227">
        <v>160000000</v>
      </c>
      <c r="L30" s="344"/>
      <c r="M30" s="344"/>
      <c r="N30" s="345"/>
      <c r="O30" s="344"/>
      <c r="P30" s="344">
        <v>160000000</v>
      </c>
      <c r="Q30" s="344"/>
      <c r="R30" s="344">
        <v>160000000</v>
      </c>
      <c r="S30" s="344">
        <v>84527000</v>
      </c>
      <c r="T30" s="344">
        <v>84527000</v>
      </c>
      <c r="U30" s="345">
        <v>84527000</v>
      </c>
      <c r="V30" s="345">
        <v>84527000</v>
      </c>
      <c r="W30" s="477">
        <v>0.52829375000000001</v>
      </c>
      <c r="X30" s="221">
        <v>0.52829375000000001</v>
      </c>
    </row>
    <row r="31" spans="1:26" s="311" customFormat="1" ht="15.6" x14ac:dyDescent="0.25">
      <c r="A31" s="321" t="s">
        <v>33</v>
      </c>
      <c r="B31" s="322" t="s">
        <v>35</v>
      </c>
      <c r="C31" s="322" t="s">
        <v>35</v>
      </c>
      <c r="D31" s="322" t="s">
        <v>62</v>
      </c>
      <c r="E31" s="323"/>
      <c r="F31" s="323"/>
      <c r="G31" s="324"/>
      <c r="H31" s="325"/>
      <c r="I31" s="326"/>
      <c r="J31" s="331" t="s">
        <v>63</v>
      </c>
      <c r="K31" s="328">
        <v>2356871440</v>
      </c>
      <c r="L31" s="329">
        <v>0</v>
      </c>
      <c r="M31" s="329">
        <v>0</v>
      </c>
      <c r="N31" s="330">
        <v>0</v>
      </c>
      <c r="O31" s="329">
        <v>0</v>
      </c>
      <c r="P31" s="329">
        <v>2356871440</v>
      </c>
      <c r="Q31" s="329">
        <v>0</v>
      </c>
      <c r="R31" s="329">
        <v>2356871440</v>
      </c>
      <c r="S31" s="329">
        <v>1247872427</v>
      </c>
      <c r="T31" s="329">
        <v>1247872427</v>
      </c>
      <c r="U31" s="330">
        <v>1247872427</v>
      </c>
      <c r="V31" s="330">
        <v>1247872427</v>
      </c>
      <c r="W31" s="476">
        <v>0.52946138928986297</v>
      </c>
      <c r="X31" s="220">
        <v>0.52946138928986297</v>
      </c>
    </row>
    <row r="32" spans="1:26" s="346" customFormat="1" ht="15.6" x14ac:dyDescent="0.25">
      <c r="A32" s="191" t="s">
        <v>33</v>
      </c>
      <c r="B32" s="192" t="s">
        <v>35</v>
      </c>
      <c r="C32" s="192" t="s">
        <v>35</v>
      </c>
      <c r="D32" s="192" t="s">
        <v>62</v>
      </c>
      <c r="E32" s="183" t="s">
        <v>39</v>
      </c>
      <c r="F32" s="183"/>
      <c r="G32" s="185">
        <v>10</v>
      </c>
      <c r="H32" s="184" t="s">
        <v>40</v>
      </c>
      <c r="I32" s="186" t="s">
        <v>41</v>
      </c>
      <c r="J32" s="343" t="s">
        <v>64</v>
      </c>
      <c r="K32" s="227">
        <v>1088871440</v>
      </c>
      <c r="L32" s="344"/>
      <c r="M32" s="344"/>
      <c r="N32" s="345"/>
      <c r="O32" s="344"/>
      <c r="P32" s="344">
        <v>1088871440</v>
      </c>
      <c r="Q32" s="344"/>
      <c r="R32" s="344">
        <v>1088871440</v>
      </c>
      <c r="S32" s="344">
        <v>587728572</v>
      </c>
      <c r="T32" s="344">
        <v>587728572</v>
      </c>
      <c r="U32" s="345">
        <v>587728572</v>
      </c>
      <c r="V32" s="345">
        <v>587728572</v>
      </c>
      <c r="W32" s="478">
        <v>0.53975937875641222</v>
      </c>
      <c r="X32" s="221">
        <v>0.53975937875641222</v>
      </c>
    </row>
    <row r="33" spans="1:24" s="346" customFormat="1" x14ac:dyDescent="0.25">
      <c r="A33" s="191" t="s">
        <v>33</v>
      </c>
      <c r="B33" s="192" t="s">
        <v>35</v>
      </c>
      <c r="C33" s="192" t="s">
        <v>35</v>
      </c>
      <c r="D33" s="192" t="s">
        <v>62</v>
      </c>
      <c r="E33" s="183" t="s">
        <v>46</v>
      </c>
      <c r="F33" s="183"/>
      <c r="G33" s="185">
        <v>10</v>
      </c>
      <c r="H33" s="184" t="s">
        <v>40</v>
      </c>
      <c r="I33" s="186" t="s">
        <v>41</v>
      </c>
      <c r="J33" s="343" t="s">
        <v>65</v>
      </c>
      <c r="K33" s="227">
        <v>255000000</v>
      </c>
      <c r="L33" s="344"/>
      <c r="M33" s="344"/>
      <c r="N33" s="345"/>
      <c r="O33" s="344"/>
      <c r="P33" s="344">
        <v>255000000</v>
      </c>
      <c r="Q33" s="344"/>
      <c r="R33" s="344">
        <v>255000000</v>
      </c>
      <c r="S33" s="344">
        <v>140271949</v>
      </c>
      <c r="T33" s="344">
        <v>140271949</v>
      </c>
      <c r="U33" s="345">
        <v>140271949</v>
      </c>
      <c r="V33" s="345">
        <v>140271949</v>
      </c>
      <c r="W33" s="478">
        <v>0.55008607450980396</v>
      </c>
      <c r="X33" s="221">
        <v>0.55008607450980396</v>
      </c>
    </row>
    <row r="34" spans="1:24" s="346" customFormat="1" x14ac:dyDescent="0.25">
      <c r="A34" s="191" t="s">
        <v>33</v>
      </c>
      <c r="B34" s="192" t="s">
        <v>35</v>
      </c>
      <c r="C34" s="192" t="s">
        <v>35</v>
      </c>
      <c r="D34" s="192" t="s">
        <v>62</v>
      </c>
      <c r="E34" s="183" t="s">
        <v>52</v>
      </c>
      <c r="F34" s="183"/>
      <c r="G34" s="185">
        <v>10</v>
      </c>
      <c r="H34" s="184" t="s">
        <v>40</v>
      </c>
      <c r="I34" s="186" t="s">
        <v>41</v>
      </c>
      <c r="J34" s="343" t="s">
        <v>66</v>
      </c>
      <c r="K34" s="227">
        <v>13000000</v>
      </c>
      <c r="L34" s="344"/>
      <c r="M34" s="344"/>
      <c r="N34" s="345"/>
      <c r="O34" s="344"/>
      <c r="P34" s="344">
        <v>13000000</v>
      </c>
      <c r="Q34" s="344"/>
      <c r="R34" s="344">
        <v>13000000</v>
      </c>
      <c r="S34" s="344">
        <v>5686326</v>
      </c>
      <c r="T34" s="344">
        <v>5686326</v>
      </c>
      <c r="U34" s="345">
        <v>5686326</v>
      </c>
      <c r="V34" s="345">
        <v>5686326</v>
      </c>
      <c r="W34" s="478">
        <v>0.43740969230769233</v>
      </c>
      <c r="X34" s="221">
        <v>0.43740969230769233</v>
      </c>
    </row>
    <row r="35" spans="1:24" s="346" customFormat="1" x14ac:dyDescent="0.25">
      <c r="A35" s="191" t="s">
        <v>33</v>
      </c>
      <c r="B35" s="192" t="s">
        <v>35</v>
      </c>
      <c r="C35" s="192" t="s">
        <v>35</v>
      </c>
      <c r="D35" s="192" t="s">
        <v>62</v>
      </c>
      <c r="E35" s="183" t="s">
        <v>56</v>
      </c>
      <c r="F35" s="183"/>
      <c r="G35" s="185">
        <v>10</v>
      </c>
      <c r="H35" s="184" t="s">
        <v>40</v>
      </c>
      <c r="I35" s="186" t="s">
        <v>41</v>
      </c>
      <c r="J35" s="343" t="s">
        <v>67</v>
      </c>
      <c r="K35" s="227">
        <v>80000000</v>
      </c>
      <c r="L35" s="344"/>
      <c r="M35" s="344"/>
      <c r="N35" s="345"/>
      <c r="O35" s="344"/>
      <c r="P35" s="344">
        <v>80000000</v>
      </c>
      <c r="Q35" s="344"/>
      <c r="R35" s="344">
        <v>80000000</v>
      </c>
      <c r="S35" s="344">
        <v>39152841</v>
      </c>
      <c r="T35" s="344">
        <v>39152841</v>
      </c>
      <c r="U35" s="345">
        <v>39152841</v>
      </c>
      <c r="V35" s="345">
        <v>39152841</v>
      </c>
      <c r="W35" s="478">
        <v>0.48941051250000001</v>
      </c>
      <c r="X35" s="221">
        <v>0.48941051250000001</v>
      </c>
    </row>
    <row r="36" spans="1:24" s="346" customFormat="1" x14ac:dyDescent="0.25">
      <c r="A36" s="191" t="s">
        <v>33</v>
      </c>
      <c r="B36" s="192" t="s">
        <v>35</v>
      </c>
      <c r="C36" s="192" t="s">
        <v>35</v>
      </c>
      <c r="D36" s="192" t="s">
        <v>62</v>
      </c>
      <c r="E36" s="183" t="s">
        <v>68</v>
      </c>
      <c r="F36" s="183"/>
      <c r="G36" s="185">
        <v>10</v>
      </c>
      <c r="H36" s="184" t="s">
        <v>40</v>
      </c>
      <c r="I36" s="186" t="s">
        <v>41</v>
      </c>
      <c r="J36" s="343" t="s">
        <v>69</v>
      </c>
      <c r="K36" s="227">
        <v>450000000</v>
      </c>
      <c r="L36" s="344"/>
      <c r="M36" s="344"/>
      <c r="N36" s="345"/>
      <c r="O36" s="344"/>
      <c r="P36" s="344">
        <v>450000000</v>
      </c>
      <c r="Q36" s="344"/>
      <c r="R36" s="344">
        <v>450000000</v>
      </c>
      <c r="S36" s="344">
        <v>234419545</v>
      </c>
      <c r="T36" s="344">
        <v>234419545</v>
      </c>
      <c r="U36" s="345">
        <v>234419545</v>
      </c>
      <c r="V36" s="345">
        <v>234419545</v>
      </c>
      <c r="W36" s="478">
        <v>0.52093232222222219</v>
      </c>
      <c r="X36" s="221">
        <v>0.52093232222222219</v>
      </c>
    </row>
    <row r="37" spans="1:24" s="346" customFormat="1" x14ac:dyDescent="0.25">
      <c r="A37" s="191" t="s">
        <v>33</v>
      </c>
      <c r="B37" s="192" t="s">
        <v>35</v>
      </c>
      <c r="C37" s="192" t="s">
        <v>35</v>
      </c>
      <c r="D37" s="192" t="s">
        <v>62</v>
      </c>
      <c r="E37" s="183" t="s">
        <v>70</v>
      </c>
      <c r="F37" s="183"/>
      <c r="G37" s="185">
        <v>10</v>
      </c>
      <c r="H37" s="184" t="s">
        <v>40</v>
      </c>
      <c r="I37" s="186" t="s">
        <v>41</v>
      </c>
      <c r="J37" s="343" t="s">
        <v>71</v>
      </c>
      <c r="K37" s="227">
        <v>470000000</v>
      </c>
      <c r="L37" s="344"/>
      <c r="M37" s="344"/>
      <c r="N37" s="345"/>
      <c r="O37" s="344"/>
      <c r="P37" s="344">
        <v>470000000</v>
      </c>
      <c r="Q37" s="344"/>
      <c r="R37" s="344">
        <v>470000000</v>
      </c>
      <c r="S37" s="344">
        <v>240613194</v>
      </c>
      <c r="T37" s="344">
        <v>240613194</v>
      </c>
      <c r="U37" s="345">
        <v>240613194</v>
      </c>
      <c r="V37" s="345">
        <v>240613194</v>
      </c>
      <c r="W37" s="478">
        <v>0.51194296595744682</v>
      </c>
      <c r="X37" s="221">
        <v>0.51194296595744682</v>
      </c>
    </row>
    <row r="38" spans="1:24" s="311" customFormat="1" ht="22.95" customHeight="1" x14ac:dyDescent="0.25">
      <c r="A38" s="313" t="s">
        <v>33</v>
      </c>
      <c r="B38" s="315" t="s">
        <v>43</v>
      </c>
      <c r="C38" s="315"/>
      <c r="D38" s="314"/>
      <c r="E38" s="314"/>
      <c r="F38" s="314"/>
      <c r="G38" s="314"/>
      <c r="H38" s="315"/>
      <c r="I38" s="316"/>
      <c r="J38" s="317" t="s">
        <v>72</v>
      </c>
      <c r="K38" s="318">
        <v>7967841118</v>
      </c>
      <c r="L38" s="318">
        <v>52800000</v>
      </c>
      <c r="M38" s="318">
        <v>52800000</v>
      </c>
      <c r="N38" s="318">
        <v>0</v>
      </c>
      <c r="O38" s="318">
        <v>0</v>
      </c>
      <c r="P38" s="318">
        <v>7967841118</v>
      </c>
      <c r="Q38" s="318">
        <v>0</v>
      </c>
      <c r="R38" s="318">
        <v>7376950008.3099995</v>
      </c>
      <c r="S38" s="318">
        <v>5570826960.9799995</v>
      </c>
      <c r="T38" s="318">
        <v>2294216601.3399997</v>
      </c>
      <c r="U38" s="318">
        <v>2294216601.3399997</v>
      </c>
      <c r="V38" s="318">
        <v>2294216601.3399997</v>
      </c>
      <c r="W38" s="476">
        <v>0.69916391133792177</v>
      </c>
      <c r="X38" s="220">
        <v>0.28793453174626915</v>
      </c>
    </row>
    <row r="39" spans="1:24" s="312" customFormat="1" x14ac:dyDescent="0.25">
      <c r="A39" s="415" t="s">
        <v>33</v>
      </c>
      <c r="B39" s="416" t="s">
        <v>43</v>
      </c>
      <c r="C39" s="416" t="s">
        <v>35</v>
      </c>
      <c r="D39" s="417" t="s">
        <v>35</v>
      </c>
      <c r="E39" s="417"/>
      <c r="F39" s="417"/>
      <c r="G39" s="417"/>
      <c r="H39" s="416"/>
      <c r="I39" s="418"/>
      <c r="J39" s="419" t="s">
        <v>73</v>
      </c>
      <c r="K39" s="420">
        <v>3000000</v>
      </c>
      <c r="L39" s="421"/>
      <c r="M39" s="421"/>
      <c r="N39" s="421"/>
      <c r="O39" s="421"/>
      <c r="P39" s="420">
        <v>3000000</v>
      </c>
      <c r="Q39" s="421"/>
      <c r="R39" s="421">
        <v>1000000</v>
      </c>
      <c r="S39" s="421">
        <v>1000000</v>
      </c>
      <c r="T39" s="421">
        <v>1000000</v>
      </c>
      <c r="U39" s="421">
        <v>1000000</v>
      </c>
      <c r="V39" s="421">
        <v>1000000</v>
      </c>
      <c r="W39" s="476">
        <v>0.33333333333333331</v>
      </c>
      <c r="X39" s="220">
        <v>0.33333333333333331</v>
      </c>
    </row>
    <row r="40" spans="1:24" s="312" customFormat="1" x14ac:dyDescent="0.25">
      <c r="A40" s="422" t="s">
        <v>33</v>
      </c>
      <c r="B40" s="423" t="s">
        <v>43</v>
      </c>
      <c r="C40" s="423" t="s">
        <v>35</v>
      </c>
      <c r="D40" s="423" t="s">
        <v>35</v>
      </c>
      <c r="E40" s="424" t="s">
        <v>50</v>
      </c>
      <c r="F40" s="417"/>
      <c r="G40" s="425">
        <v>10</v>
      </c>
      <c r="H40" s="426" t="s">
        <v>40</v>
      </c>
      <c r="I40" s="427" t="s">
        <v>41</v>
      </c>
      <c r="J40" s="428" t="s">
        <v>74</v>
      </c>
      <c r="K40" s="429">
        <v>3000000</v>
      </c>
      <c r="L40" s="421"/>
      <c r="M40" s="421"/>
      <c r="N40" s="421"/>
      <c r="O40" s="421"/>
      <c r="P40" s="430">
        <v>3000000</v>
      </c>
      <c r="Q40" s="421"/>
      <c r="R40" s="344">
        <v>1000000</v>
      </c>
      <c r="S40" s="344">
        <v>1000000</v>
      </c>
      <c r="T40" s="344">
        <v>1000000</v>
      </c>
      <c r="U40" s="345">
        <v>1000000</v>
      </c>
      <c r="V40" s="345">
        <v>1000000</v>
      </c>
      <c r="W40" s="479">
        <v>0.33333333333333331</v>
      </c>
      <c r="X40" s="431">
        <v>0.33333333333333331</v>
      </c>
    </row>
    <row r="41" spans="1:24" s="311" customFormat="1" ht="15.6" x14ac:dyDescent="0.25">
      <c r="A41" s="321" t="s">
        <v>33</v>
      </c>
      <c r="B41" s="322" t="s">
        <v>43</v>
      </c>
      <c r="C41" s="322" t="s">
        <v>43</v>
      </c>
      <c r="D41" s="347"/>
      <c r="E41" s="325"/>
      <c r="F41" s="325"/>
      <c r="G41" s="325"/>
      <c r="H41" s="325"/>
      <c r="I41" s="348"/>
      <c r="J41" s="331" t="s">
        <v>75</v>
      </c>
      <c r="K41" s="349">
        <v>7964841118</v>
      </c>
      <c r="L41" s="350">
        <v>52800000</v>
      </c>
      <c r="M41" s="350">
        <v>52800000</v>
      </c>
      <c r="N41" s="351">
        <v>0</v>
      </c>
      <c r="O41" s="350">
        <v>0</v>
      </c>
      <c r="P41" s="349">
        <v>7964841118</v>
      </c>
      <c r="Q41" s="350">
        <v>0</v>
      </c>
      <c r="R41" s="350">
        <v>7375950008.3099995</v>
      </c>
      <c r="S41" s="350">
        <v>5569826960.9799995</v>
      </c>
      <c r="T41" s="350">
        <v>2293216601.3399997</v>
      </c>
      <c r="U41" s="351">
        <v>2293216601.3399997</v>
      </c>
      <c r="V41" s="351">
        <v>2293216601.3399997</v>
      </c>
      <c r="W41" s="480">
        <v>0.69930170338144837</v>
      </c>
      <c r="X41" s="229">
        <v>0.28791743204487608</v>
      </c>
    </row>
    <row r="42" spans="1:24" s="311" customFormat="1" x14ac:dyDescent="0.25">
      <c r="A42" s="321" t="s">
        <v>33</v>
      </c>
      <c r="B42" s="322" t="s">
        <v>43</v>
      </c>
      <c r="C42" s="322" t="s">
        <v>43</v>
      </c>
      <c r="D42" s="322" t="s">
        <v>35</v>
      </c>
      <c r="E42" s="323"/>
      <c r="F42" s="184"/>
      <c r="G42" s="324"/>
      <c r="H42" s="325"/>
      <c r="I42" s="326"/>
      <c r="J42" s="331" t="s">
        <v>76</v>
      </c>
      <c r="K42" s="328">
        <v>81700000</v>
      </c>
      <c r="L42" s="329">
        <v>5000000</v>
      </c>
      <c r="M42" s="329">
        <v>0</v>
      </c>
      <c r="N42" s="330">
        <v>0</v>
      </c>
      <c r="O42" s="329">
        <v>0</v>
      </c>
      <c r="P42" s="329">
        <v>76700000</v>
      </c>
      <c r="Q42" s="329">
        <v>0</v>
      </c>
      <c r="R42" s="329">
        <v>65700000</v>
      </c>
      <c r="S42" s="329">
        <v>10500000</v>
      </c>
      <c r="T42" s="329">
        <v>10500000</v>
      </c>
      <c r="U42" s="330">
        <v>10500000</v>
      </c>
      <c r="V42" s="330">
        <v>10500000</v>
      </c>
      <c r="W42" s="476">
        <v>0.13689700130378096</v>
      </c>
      <c r="X42" s="220">
        <v>0.13689700130378096</v>
      </c>
    </row>
    <row r="43" spans="1:24" s="346" customFormat="1" x14ac:dyDescent="0.25">
      <c r="A43" s="191" t="s">
        <v>33</v>
      </c>
      <c r="B43" s="192" t="s">
        <v>43</v>
      </c>
      <c r="C43" s="192" t="s">
        <v>43</v>
      </c>
      <c r="D43" s="192" t="s">
        <v>35</v>
      </c>
      <c r="E43" s="183" t="s">
        <v>39</v>
      </c>
      <c r="F43" s="184"/>
      <c r="G43" s="185">
        <v>10</v>
      </c>
      <c r="H43" s="184" t="s">
        <v>40</v>
      </c>
      <c r="I43" s="186" t="s">
        <v>41</v>
      </c>
      <c r="J43" s="343" t="s">
        <v>77</v>
      </c>
      <c r="K43" s="227">
        <v>1000000</v>
      </c>
      <c r="L43" s="344"/>
      <c r="M43" s="344"/>
      <c r="N43" s="345"/>
      <c r="O43" s="344"/>
      <c r="P43" s="344">
        <v>1000000</v>
      </c>
      <c r="Q43" s="344"/>
      <c r="R43" s="344">
        <v>500000</v>
      </c>
      <c r="S43" s="344">
        <v>500000</v>
      </c>
      <c r="T43" s="344">
        <v>500000</v>
      </c>
      <c r="U43" s="345">
        <v>500000</v>
      </c>
      <c r="V43" s="345">
        <v>500000</v>
      </c>
      <c r="W43" s="478">
        <v>0.5</v>
      </c>
      <c r="X43" s="221">
        <v>0.5</v>
      </c>
    </row>
    <row r="44" spans="1:24" s="346" customFormat="1" ht="23.4" x14ac:dyDescent="0.25">
      <c r="A44" s="191" t="s">
        <v>33</v>
      </c>
      <c r="B44" s="192" t="s">
        <v>43</v>
      </c>
      <c r="C44" s="192" t="s">
        <v>43</v>
      </c>
      <c r="D44" s="192" t="s">
        <v>35</v>
      </c>
      <c r="E44" s="183" t="s">
        <v>46</v>
      </c>
      <c r="F44" s="184"/>
      <c r="G44" s="185">
        <v>10</v>
      </c>
      <c r="H44" s="184" t="s">
        <v>40</v>
      </c>
      <c r="I44" s="186" t="s">
        <v>41</v>
      </c>
      <c r="J44" s="343" t="s">
        <v>78</v>
      </c>
      <c r="K44" s="227">
        <v>17000000</v>
      </c>
      <c r="L44" s="344">
        <v>5000000</v>
      </c>
      <c r="M44" s="344"/>
      <c r="N44" s="345"/>
      <c r="O44" s="344"/>
      <c r="P44" s="344">
        <v>12000000</v>
      </c>
      <c r="Q44" s="344"/>
      <c r="R44" s="344">
        <v>12000000</v>
      </c>
      <c r="S44" s="344">
        <v>0</v>
      </c>
      <c r="T44" s="344">
        <v>0</v>
      </c>
      <c r="U44" s="345">
        <v>0</v>
      </c>
      <c r="V44" s="345">
        <v>0</v>
      </c>
      <c r="W44" s="478">
        <v>0</v>
      </c>
      <c r="X44" s="221">
        <v>0</v>
      </c>
    </row>
    <row r="45" spans="1:24" s="346" customFormat="1" ht="23.4" x14ac:dyDescent="0.25">
      <c r="A45" s="191" t="s">
        <v>33</v>
      </c>
      <c r="B45" s="192" t="s">
        <v>43</v>
      </c>
      <c r="C45" s="192" t="s">
        <v>43</v>
      </c>
      <c r="D45" s="192" t="s">
        <v>35</v>
      </c>
      <c r="E45" s="183" t="s">
        <v>48</v>
      </c>
      <c r="F45" s="184"/>
      <c r="G45" s="185">
        <v>10</v>
      </c>
      <c r="H45" s="184" t="s">
        <v>40</v>
      </c>
      <c r="I45" s="186" t="s">
        <v>41</v>
      </c>
      <c r="J45" s="343" t="s">
        <v>79</v>
      </c>
      <c r="K45" s="227">
        <v>60700000</v>
      </c>
      <c r="L45" s="344"/>
      <c r="M45" s="344"/>
      <c r="N45" s="345"/>
      <c r="O45" s="344"/>
      <c r="P45" s="344">
        <v>60700000</v>
      </c>
      <c r="Q45" s="344"/>
      <c r="R45" s="344">
        <v>51200000</v>
      </c>
      <c r="S45" s="344">
        <v>8000000</v>
      </c>
      <c r="T45" s="344">
        <v>8000000</v>
      </c>
      <c r="U45" s="345">
        <v>8000000</v>
      </c>
      <c r="V45" s="345">
        <v>8000000</v>
      </c>
      <c r="W45" s="478">
        <v>0.13179571663920922</v>
      </c>
      <c r="X45" s="221">
        <v>0.13179571663920922</v>
      </c>
    </row>
    <row r="46" spans="1:24" s="346" customFormat="1" ht="15.6" x14ac:dyDescent="0.25">
      <c r="A46" s="191" t="s">
        <v>33</v>
      </c>
      <c r="B46" s="192" t="s">
        <v>43</v>
      </c>
      <c r="C46" s="192" t="s">
        <v>43</v>
      </c>
      <c r="D46" s="192" t="s">
        <v>35</v>
      </c>
      <c r="E46" s="183" t="s">
        <v>50</v>
      </c>
      <c r="F46" s="325"/>
      <c r="G46" s="185">
        <v>10</v>
      </c>
      <c r="H46" s="184" t="s">
        <v>40</v>
      </c>
      <c r="I46" s="186" t="s">
        <v>41</v>
      </c>
      <c r="J46" s="343" t="s">
        <v>80</v>
      </c>
      <c r="K46" s="227">
        <v>3000000</v>
      </c>
      <c r="L46" s="344"/>
      <c r="M46" s="344"/>
      <c r="N46" s="345"/>
      <c r="O46" s="344"/>
      <c r="P46" s="344">
        <v>3000000</v>
      </c>
      <c r="Q46" s="344"/>
      <c r="R46" s="344">
        <v>2000000</v>
      </c>
      <c r="S46" s="344">
        <v>2000000</v>
      </c>
      <c r="T46" s="344">
        <v>2000000</v>
      </c>
      <c r="U46" s="345">
        <v>2000000</v>
      </c>
      <c r="V46" s="345">
        <v>2000000</v>
      </c>
      <c r="W46" s="478">
        <v>0.66666666666666663</v>
      </c>
      <c r="X46" s="221">
        <v>0.66666666666666663</v>
      </c>
    </row>
    <row r="47" spans="1:24" s="311" customFormat="1" x14ac:dyDescent="0.25">
      <c r="A47" s="321" t="s">
        <v>33</v>
      </c>
      <c r="B47" s="322" t="s">
        <v>43</v>
      </c>
      <c r="C47" s="322" t="s">
        <v>43</v>
      </c>
      <c r="D47" s="322" t="s">
        <v>43</v>
      </c>
      <c r="E47" s="323"/>
      <c r="F47" s="184"/>
      <c r="G47" s="324"/>
      <c r="H47" s="325"/>
      <c r="I47" s="326"/>
      <c r="J47" s="331" t="s">
        <v>81</v>
      </c>
      <c r="K47" s="328">
        <v>7883141118</v>
      </c>
      <c r="L47" s="329">
        <v>47800000</v>
      </c>
      <c r="M47" s="329">
        <v>52800000</v>
      </c>
      <c r="N47" s="330">
        <v>0</v>
      </c>
      <c r="O47" s="329">
        <v>0</v>
      </c>
      <c r="P47" s="329">
        <v>7888141118</v>
      </c>
      <c r="Q47" s="329">
        <v>0</v>
      </c>
      <c r="R47" s="329">
        <v>7310250008.3099995</v>
      </c>
      <c r="S47" s="329">
        <v>5559326960.9799995</v>
      </c>
      <c r="T47" s="329">
        <v>2282716601.3399997</v>
      </c>
      <c r="U47" s="330">
        <v>2282716601.3399997</v>
      </c>
      <c r="V47" s="330">
        <v>2282716601.3399997</v>
      </c>
      <c r="W47" s="476">
        <v>0.70477022124948241</v>
      </c>
      <c r="X47" s="220">
        <v>0.2893858726907223</v>
      </c>
    </row>
    <row r="48" spans="1:24" s="346" customFormat="1" ht="43.2" customHeight="1" x14ac:dyDescent="0.25">
      <c r="A48" s="191" t="s">
        <v>33</v>
      </c>
      <c r="B48" s="192" t="s">
        <v>43</v>
      </c>
      <c r="C48" s="192" t="s">
        <v>43</v>
      </c>
      <c r="D48" s="192" t="s">
        <v>43</v>
      </c>
      <c r="E48" s="183" t="s">
        <v>54</v>
      </c>
      <c r="F48" s="184"/>
      <c r="G48" s="185">
        <v>10</v>
      </c>
      <c r="H48" s="184" t="s">
        <v>40</v>
      </c>
      <c r="I48" s="186" t="s">
        <v>41</v>
      </c>
      <c r="J48" s="343" t="s">
        <v>82</v>
      </c>
      <c r="K48" s="227">
        <v>914270000</v>
      </c>
      <c r="L48" s="344"/>
      <c r="M48" s="344">
        <v>800000</v>
      </c>
      <c r="N48" s="345"/>
      <c r="O48" s="344"/>
      <c r="P48" s="344">
        <v>915070000</v>
      </c>
      <c r="Q48" s="344"/>
      <c r="R48" s="344">
        <v>908270000</v>
      </c>
      <c r="S48" s="344">
        <v>294990984.88</v>
      </c>
      <c r="T48" s="344">
        <v>238404548.88</v>
      </c>
      <c r="U48" s="345">
        <v>238404548.88</v>
      </c>
      <c r="V48" s="345">
        <v>238404548.88</v>
      </c>
      <c r="W48" s="478">
        <v>0.32236985681969688</v>
      </c>
      <c r="X48" s="221">
        <v>0.26053148817030392</v>
      </c>
    </row>
    <row r="49" spans="1:24" s="346" customFormat="1" ht="23.4" x14ac:dyDescent="0.25">
      <c r="A49" s="191" t="s">
        <v>33</v>
      </c>
      <c r="B49" s="192" t="s">
        <v>43</v>
      </c>
      <c r="C49" s="192" t="s">
        <v>43</v>
      </c>
      <c r="D49" s="192" t="s">
        <v>43</v>
      </c>
      <c r="E49" s="183" t="s">
        <v>56</v>
      </c>
      <c r="F49" s="184"/>
      <c r="G49" s="185">
        <v>10</v>
      </c>
      <c r="H49" s="184" t="s">
        <v>40</v>
      </c>
      <c r="I49" s="186" t="s">
        <v>41</v>
      </c>
      <c r="J49" s="343" t="s">
        <v>83</v>
      </c>
      <c r="K49" s="227">
        <v>665932222</v>
      </c>
      <c r="L49" s="344"/>
      <c r="M49" s="344"/>
      <c r="N49" s="345"/>
      <c r="O49" s="344"/>
      <c r="P49" s="344">
        <v>665932222</v>
      </c>
      <c r="Q49" s="344"/>
      <c r="R49" s="344">
        <v>665932222</v>
      </c>
      <c r="S49" s="344">
        <v>2000000</v>
      </c>
      <c r="T49" s="344">
        <v>429800</v>
      </c>
      <c r="U49" s="345">
        <v>429800</v>
      </c>
      <c r="V49" s="345">
        <v>429800</v>
      </c>
      <c r="W49" s="478">
        <v>3.0033086460261415E-3</v>
      </c>
      <c r="X49" s="221">
        <v>6.4541102803101786E-4</v>
      </c>
    </row>
    <row r="50" spans="1:24" s="346" customFormat="1" ht="15.6" x14ac:dyDescent="0.25">
      <c r="A50" s="191" t="s">
        <v>33</v>
      </c>
      <c r="B50" s="192" t="s">
        <v>43</v>
      </c>
      <c r="C50" s="192" t="s">
        <v>43</v>
      </c>
      <c r="D50" s="192" t="s">
        <v>43</v>
      </c>
      <c r="E50" s="183" t="s">
        <v>58</v>
      </c>
      <c r="F50" s="184"/>
      <c r="G50" s="185">
        <v>10</v>
      </c>
      <c r="H50" s="184" t="s">
        <v>40</v>
      </c>
      <c r="I50" s="186" t="s">
        <v>41</v>
      </c>
      <c r="J50" s="343" t="s">
        <v>84</v>
      </c>
      <c r="K50" s="227">
        <v>4846938896</v>
      </c>
      <c r="L50" s="344">
        <v>47800000</v>
      </c>
      <c r="M50" s="344">
        <v>27800000</v>
      </c>
      <c r="N50" s="345"/>
      <c r="O50" s="344"/>
      <c r="P50" s="344">
        <v>4826938896</v>
      </c>
      <c r="Q50" s="344"/>
      <c r="R50" s="344">
        <v>4291847786.3099999</v>
      </c>
      <c r="S50" s="344">
        <v>4073304093.1899996</v>
      </c>
      <c r="T50" s="344">
        <v>1888501846.55</v>
      </c>
      <c r="U50" s="345">
        <v>1888501846.55</v>
      </c>
      <c r="V50" s="345">
        <v>1888501846.55</v>
      </c>
      <c r="W50" s="478">
        <v>0.84386899874897436</v>
      </c>
      <c r="X50" s="221">
        <v>0.39124212823886551</v>
      </c>
    </row>
    <row r="51" spans="1:24" s="346" customFormat="1" ht="15.6" x14ac:dyDescent="0.25">
      <c r="A51" s="191" t="s">
        <v>33</v>
      </c>
      <c r="B51" s="192" t="s">
        <v>43</v>
      </c>
      <c r="C51" s="192" t="s">
        <v>43</v>
      </c>
      <c r="D51" s="192" t="s">
        <v>43</v>
      </c>
      <c r="E51" s="183" t="s">
        <v>60</v>
      </c>
      <c r="F51" s="184"/>
      <c r="G51" s="185">
        <v>10</v>
      </c>
      <c r="H51" s="184" t="s">
        <v>40</v>
      </c>
      <c r="I51" s="186" t="s">
        <v>41</v>
      </c>
      <c r="J51" s="343" t="s">
        <v>85</v>
      </c>
      <c r="K51" s="227">
        <v>1336000000</v>
      </c>
      <c r="L51" s="344"/>
      <c r="M51" s="344">
        <v>24200000</v>
      </c>
      <c r="N51" s="345"/>
      <c r="O51" s="344"/>
      <c r="P51" s="344">
        <v>1360200000</v>
      </c>
      <c r="Q51" s="344"/>
      <c r="R51" s="344">
        <v>1324200000</v>
      </c>
      <c r="S51" s="344">
        <v>1158688555.9100001</v>
      </c>
      <c r="T51" s="344">
        <v>130122721.91</v>
      </c>
      <c r="U51" s="345">
        <v>130122721.91</v>
      </c>
      <c r="V51" s="345">
        <v>130122721.91</v>
      </c>
      <c r="W51" s="478">
        <v>0.85185160705043383</v>
      </c>
      <c r="X51" s="221">
        <v>9.5664403697985581E-2</v>
      </c>
    </row>
    <row r="52" spans="1:24" s="346" customFormat="1" ht="15.6" x14ac:dyDescent="0.25">
      <c r="A52" s="191" t="s">
        <v>33</v>
      </c>
      <c r="B52" s="192" t="s">
        <v>43</v>
      </c>
      <c r="C52" s="192" t="s">
        <v>43</v>
      </c>
      <c r="D52" s="192" t="s">
        <v>43</v>
      </c>
      <c r="E52" s="183" t="s">
        <v>86</v>
      </c>
      <c r="F52" s="352"/>
      <c r="G52" s="185">
        <v>10</v>
      </c>
      <c r="H52" s="184" t="s">
        <v>40</v>
      </c>
      <c r="I52" s="186" t="s">
        <v>41</v>
      </c>
      <c r="J52" s="343" t="s">
        <v>87</v>
      </c>
      <c r="K52" s="227">
        <v>120000000</v>
      </c>
      <c r="L52" s="344"/>
      <c r="M52" s="344"/>
      <c r="N52" s="345"/>
      <c r="O52" s="344"/>
      <c r="P52" s="344">
        <v>120000000</v>
      </c>
      <c r="Q52" s="344"/>
      <c r="R52" s="344">
        <v>120000000</v>
      </c>
      <c r="S52" s="344">
        <v>30343327</v>
      </c>
      <c r="T52" s="344">
        <v>25257684</v>
      </c>
      <c r="U52" s="345">
        <v>25257684</v>
      </c>
      <c r="V52" s="345">
        <v>25257684</v>
      </c>
      <c r="W52" s="478">
        <v>0.25286105833333333</v>
      </c>
      <c r="X52" s="221">
        <v>0.21048069999999999</v>
      </c>
    </row>
    <row r="53" spans="1:24" s="311" customFormat="1" x14ac:dyDescent="0.25">
      <c r="A53" s="353" t="s">
        <v>33</v>
      </c>
      <c r="B53" s="354" t="s">
        <v>62</v>
      </c>
      <c r="C53" s="354"/>
      <c r="D53" s="354"/>
      <c r="E53" s="354"/>
      <c r="F53" s="315"/>
      <c r="G53" s="354"/>
      <c r="H53" s="352"/>
      <c r="I53" s="355"/>
      <c r="J53" s="356" t="s">
        <v>88</v>
      </c>
      <c r="K53" s="357">
        <v>28745862367</v>
      </c>
      <c r="L53" s="357">
        <v>0</v>
      </c>
      <c r="M53" s="357">
        <v>0</v>
      </c>
      <c r="N53" s="357">
        <v>0</v>
      </c>
      <c r="O53" s="357">
        <v>0</v>
      </c>
      <c r="P53" s="357">
        <v>28745862367</v>
      </c>
      <c r="Q53" s="357">
        <v>18000000000</v>
      </c>
      <c r="R53" s="357">
        <v>10745862367</v>
      </c>
      <c r="S53" s="357">
        <v>5111233930.21</v>
      </c>
      <c r="T53" s="357">
        <v>5027092506.21</v>
      </c>
      <c r="U53" s="357">
        <v>5027092506.21</v>
      </c>
      <c r="V53" s="357">
        <v>5027092506.21</v>
      </c>
      <c r="W53" s="476">
        <v>0.17780763940752919</v>
      </c>
      <c r="X53" s="220">
        <v>0.17488055992298421</v>
      </c>
    </row>
    <row r="54" spans="1:24" s="311" customFormat="1" x14ac:dyDescent="0.25">
      <c r="A54" s="313" t="s">
        <v>33</v>
      </c>
      <c r="B54" s="314" t="s">
        <v>62</v>
      </c>
      <c r="C54" s="401" t="s">
        <v>62</v>
      </c>
      <c r="D54" s="314"/>
      <c r="E54" s="314"/>
      <c r="F54" s="358"/>
      <c r="G54" s="314"/>
      <c r="H54" s="315"/>
      <c r="I54" s="316"/>
      <c r="J54" s="317" t="s">
        <v>89</v>
      </c>
      <c r="K54" s="318">
        <v>26947653333</v>
      </c>
      <c r="L54" s="318">
        <v>0</v>
      </c>
      <c r="M54" s="318">
        <v>0</v>
      </c>
      <c r="N54" s="318">
        <v>0</v>
      </c>
      <c r="O54" s="318">
        <v>0</v>
      </c>
      <c r="P54" s="318">
        <v>26947653333</v>
      </c>
      <c r="Q54" s="318">
        <v>18000000000</v>
      </c>
      <c r="R54" s="318">
        <v>8947653333</v>
      </c>
      <c r="S54" s="318">
        <v>4473826664</v>
      </c>
      <c r="T54" s="318">
        <v>4473826664</v>
      </c>
      <c r="U54" s="318">
        <v>4473826664</v>
      </c>
      <c r="V54" s="318">
        <v>4473826664</v>
      </c>
      <c r="W54" s="476">
        <v>0.16601915605472659</v>
      </c>
      <c r="X54" s="220">
        <v>0.16601915605472659</v>
      </c>
    </row>
    <row r="55" spans="1:24" s="368" customFormat="1" ht="15.6" x14ac:dyDescent="0.25">
      <c r="A55" s="359" t="s">
        <v>33</v>
      </c>
      <c r="B55" s="360" t="s">
        <v>62</v>
      </c>
      <c r="C55" s="360" t="s">
        <v>62</v>
      </c>
      <c r="D55" s="360" t="s">
        <v>90</v>
      </c>
      <c r="E55" s="361"/>
      <c r="F55" s="184"/>
      <c r="G55" s="363"/>
      <c r="H55" s="358"/>
      <c r="I55" s="364"/>
      <c r="J55" s="331" t="s">
        <v>91</v>
      </c>
      <c r="K55" s="365">
        <v>26947653333</v>
      </c>
      <c r="L55" s="366">
        <v>0</v>
      </c>
      <c r="M55" s="366">
        <v>0</v>
      </c>
      <c r="N55" s="367">
        <v>0</v>
      </c>
      <c r="O55" s="366">
        <v>0</v>
      </c>
      <c r="P55" s="366">
        <v>26947653333</v>
      </c>
      <c r="Q55" s="366">
        <v>18000000000</v>
      </c>
      <c r="R55" s="366">
        <v>8947653333</v>
      </c>
      <c r="S55" s="366">
        <v>4473826664</v>
      </c>
      <c r="T55" s="366">
        <v>4473826664</v>
      </c>
      <c r="U55" s="367">
        <v>4473826664</v>
      </c>
      <c r="V55" s="367">
        <v>4473826664</v>
      </c>
      <c r="W55" s="481">
        <v>0.16601915605472659</v>
      </c>
      <c r="X55" s="228">
        <v>0.16601915605472659</v>
      </c>
    </row>
    <row r="56" spans="1:24" s="346" customFormat="1" ht="15.6" x14ac:dyDescent="0.25">
      <c r="A56" s="191" t="s">
        <v>33</v>
      </c>
      <c r="B56" s="192" t="s">
        <v>62</v>
      </c>
      <c r="C56" s="192" t="s">
        <v>62</v>
      </c>
      <c r="D56" s="192" t="s">
        <v>90</v>
      </c>
      <c r="E56" s="183" t="s">
        <v>92</v>
      </c>
      <c r="F56" s="358"/>
      <c r="G56" s="185">
        <v>10</v>
      </c>
      <c r="H56" s="184" t="s">
        <v>40</v>
      </c>
      <c r="I56" s="186" t="s">
        <v>41</v>
      </c>
      <c r="J56" s="343" t="s">
        <v>93</v>
      </c>
      <c r="K56" s="227">
        <v>26947653333</v>
      </c>
      <c r="L56" s="344"/>
      <c r="M56" s="344"/>
      <c r="N56" s="345"/>
      <c r="O56" s="344"/>
      <c r="P56" s="344">
        <v>26947653333</v>
      </c>
      <c r="Q56" s="344">
        <v>18000000000</v>
      </c>
      <c r="R56" s="344">
        <v>8947653333</v>
      </c>
      <c r="S56" s="344">
        <v>4473826664</v>
      </c>
      <c r="T56" s="344">
        <v>4473826664</v>
      </c>
      <c r="U56" s="345">
        <v>4473826664</v>
      </c>
      <c r="V56" s="345">
        <v>4473826664</v>
      </c>
      <c r="W56" s="478">
        <v>0.16601915605472659</v>
      </c>
      <c r="X56" s="222">
        <v>0.16601915605472659</v>
      </c>
    </row>
    <row r="57" spans="1:24" s="368" customFormat="1" x14ac:dyDescent="0.25">
      <c r="A57" s="359" t="s">
        <v>33</v>
      </c>
      <c r="B57" s="360" t="s">
        <v>62</v>
      </c>
      <c r="C57" s="360" t="s">
        <v>90</v>
      </c>
      <c r="D57" s="360"/>
      <c r="E57" s="362"/>
      <c r="F57" s="358"/>
      <c r="G57" s="363"/>
      <c r="H57" s="358"/>
      <c r="I57" s="364"/>
      <c r="J57" s="331" t="s">
        <v>94</v>
      </c>
      <c r="K57" s="369">
        <v>1756209034</v>
      </c>
      <c r="L57" s="370">
        <v>0</v>
      </c>
      <c r="M57" s="370">
        <v>0</v>
      </c>
      <c r="N57" s="371">
        <v>0</v>
      </c>
      <c r="O57" s="370">
        <v>0</v>
      </c>
      <c r="P57" s="370">
        <v>1756209034</v>
      </c>
      <c r="Q57" s="370">
        <v>0</v>
      </c>
      <c r="R57" s="370">
        <v>1756209034</v>
      </c>
      <c r="S57" s="370">
        <v>637407266.21000004</v>
      </c>
      <c r="T57" s="370">
        <v>553265842.21000004</v>
      </c>
      <c r="U57" s="371">
        <v>553265842.21000004</v>
      </c>
      <c r="V57" s="371">
        <v>553265842.21000004</v>
      </c>
      <c r="W57" s="482">
        <v>0.36294498768077743</v>
      </c>
      <c r="X57" s="223">
        <v>0.31503416250505406</v>
      </c>
    </row>
    <row r="58" spans="1:24" s="368" customFormat="1" ht="15.6" x14ac:dyDescent="0.25">
      <c r="A58" s="359" t="s">
        <v>33</v>
      </c>
      <c r="B58" s="360" t="s">
        <v>62</v>
      </c>
      <c r="C58" s="360" t="s">
        <v>90</v>
      </c>
      <c r="D58" s="360" t="s">
        <v>43</v>
      </c>
      <c r="E58" s="362"/>
      <c r="F58" s="372"/>
      <c r="G58" s="363"/>
      <c r="H58" s="358"/>
      <c r="I58" s="364"/>
      <c r="J58" s="331" t="s">
        <v>95</v>
      </c>
      <c r="K58" s="369">
        <v>1756209034</v>
      </c>
      <c r="L58" s="370">
        <v>0</v>
      </c>
      <c r="M58" s="370">
        <v>0</v>
      </c>
      <c r="N58" s="371">
        <v>0</v>
      </c>
      <c r="O58" s="370">
        <v>0</v>
      </c>
      <c r="P58" s="370">
        <v>1756209034</v>
      </c>
      <c r="Q58" s="370">
        <v>0</v>
      </c>
      <c r="R58" s="370">
        <v>1756209034</v>
      </c>
      <c r="S58" s="370">
        <v>637407266.21000004</v>
      </c>
      <c r="T58" s="370">
        <v>553265842.21000004</v>
      </c>
      <c r="U58" s="371">
        <v>553265842.21000004</v>
      </c>
      <c r="V58" s="371">
        <v>553265842.21000004</v>
      </c>
      <c r="W58" s="482">
        <v>0.36294498768077743</v>
      </c>
      <c r="X58" s="223">
        <v>0.31503416250505406</v>
      </c>
    </row>
    <row r="59" spans="1:24" s="381" customFormat="1" x14ac:dyDescent="0.25">
      <c r="A59" s="373" t="s">
        <v>33</v>
      </c>
      <c r="B59" s="374" t="s">
        <v>62</v>
      </c>
      <c r="C59" s="374" t="s">
        <v>90</v>
      </c>
      <c r="D59" s="374" t="s">
        <v>43</v>
      </c>
      <c r="E59" s="375" t="s">
        <v>39</v>
      </c>
      <c r="F59" s="372"/>
      <c r="G59" s="376">
        <v>10</v>
      </c>
      <c r="H59" s="372" t="s">
        <v>40</v>
      </c>
      <c r="I59" s="377" t="s">
        <v>41</v>
      </c>
      <c r="J59" s="343" t="s">
        <v>96</v>
      </c>
      <c r="K59" s="378">
        <v>531950766</v>
      </c>
      <c r="L59" s="379"/>
      <c r="M59" s="379"/>
      <c r="N59" s="380"/>
      <c r="O59" s="379"/>
      <c r="P59" s="344">
        <v>531950766</v>
      </c>
      <c r="Q59" s="379"/>
      <c r="R59" s="379">
        <v>531950766</v>
      </c>
      <c r="S59" s="379">
        <v>234006577</v>
      </c>
      <c r="T59" s="379">
        <v>234006577</v>
      </c>
      <c r="U59" s="380">
        <v>234006577</v>
      </c>
      <c r="V59" s="380">
        <v>234006577</v>
      </c>
      <c r="W59" s="483">
        <v>0.43990269768687579</v>
      </c>
      <c r="X59" s="221">
        <v>0.43990269768687579</v>
      </c>
    </row>
    <row r="60" spans="1:24" s="381" customFormat="1" ht="15.6" x14ac:dyDescent="0.25">
      <c r="A60" s="373" t="s">
        <v>33</v>
      </c>
      <c r="B60" s="374" t="s">
        <v>62</v>
      </c>
      <c r="C60" s="374" t="s">
        <v>90</v>
      </c>
      <c r="D60" s="374" t="s">
        <v>43</v>
      </c>
      <c r="E60" s="372" t="s">
        <v>46</v>
      </c>
      <c r="F60" s="372"/>
      <c r="G60" s="376">
        <v>10</v>
      </c>
      <c r="H60" s="372" t="s">
        <v>40</v>
      </c>
      <c r="I60" s="377" t="s">
        <v>41</v>
      </c>
      <c r="J60" s="343" t="s">
        <v>97</v>
      </c>
      <c r="K60" s="378">
        <v>1159010240</v>
      </c>
      <c r="L60" s="379"/>
      <c r="M60" s="379"/>
      <c r="N60" s="380"/>
      <c r="O60" s="379"/>
      <c r="P60" s="344">
        <v>1159010240</v>
      </c>
      <c r="Q60" s="379"/>
      <c r="R60" s="379">
        <v>1159010240</v>
      </c>
      <c r="S60" s="379">
        <v>374931565.20999998</v>
      </c>
      <c r="T60" s="379">
        <v>301250025.20999998</v>
      </c>
      <c r="U60" s="380">
        <v>301250025.20999998</v>
      </c>
      <c r="V60" s="380">
        <v>301250025.20999998</v>
      </c>
      <c r="W60" s="483">
        <v>0.32349288407495003</v>
      </c>
      <c r="X60" s="221">
        <v>0.25992007215570412</v>
      </c>
    </row>
    <row r="61" spans="1:24" s="381" customFormat="1" ht="23.4" x14ac:dyDescent="0.25">
      <c r="A61" s="373" t="s">
        <v>33</v>
      </c>
      <c r="B61" s="374" t="s">
        <v>62</v>
      </c>
      <c r="C61" s="374" t="s">
        <v>90</v>
      </c>
      <c r="D61" s="374" t="s">
        <v>43</v>
      </c>
      <c r="E61" s="372" t="s">
        <v>98</v>
      </c>
      <c r="F61" s="358"/>
      <c r="G61" s="376">
        <v>10</v>
      </c>
      <c r="H61" s="372" t="s">
        <v>40</v>
      </c>
      <c r="I61" s="377" t="s">
        <v>41</v>
      </c>
      <c r="J61" s="343" t="s">
        <v>99</v>
      </c>
      <c r="K61" s="378">
        <v>65248028</v>
      </c>
      <c r="L61" s="379"/>
      <c r="M61" s="379"/>
      <c r="N61" s="380"/>
      <c r="O61" s="379"/>
      <c r="P61" s="344">
        <v>65248028</v>
      </c>
      <c r="Q61" s="379"/>
      <c r="R61" s="379">
        <v>65248028</v>
      </c>
      <c r="S61" s="379">
        <v>28469124</v>
      </c>
      <c r="T61" s="379">
        <v>18009240</v>
      </c>
      <c r="U61" s="380">
        <v>18009240</v>
      </c>
      <c r="V61" s="380">
        <v>18009240</v>
      </c>
      <c r="W61" s="483">
        <v>0.43632160040147111</v>
      </c>
      <c r="X61" s="221">
        <v>0.27601201985751966</v>
      </c>
    </row>
    <row r="62" spans="1:24" s="368" customFormat="1" x14ac:dyDescent="0.25">
      <c r="A62" s="359" t="s">
        <v>33</v>
      </c>
      <c r="B62" s="360" t="s">
        <v>62</v>
      </c>
      <c r="C62" s="360">
        <v>10</v>
      </c>
      <c r="D62" s="360"/>
      <c r="E62" s="362"/>
      <c r="F62" s="372"/>
      <c r="G62" s="363"/>
      <c r="H62" s="358"/>
      <c r="I62" s="364"/>
      <c r="J62" s="331" t="s">
        <v>100</v>
      </c>
      <c r="K62" s="369">
        <v>42000000</v>
      </c>
      <c r="L62" s="370">
        <v>0</v>
      </c>
      <c r="M62" s="370">
        <v>0</v>
      </c>
      <c r="N62" s="371">
        <v>0</v>
      </c>
      <c r="O62" s="370">
        <v>0</v>
      </c>
      <c r="P62" s="370">
        <v>42000000</v>
      </c>
      <c r="Q62" s="370">
        <v>0</v>
      </c>
      <c r="R62" s="370">
        <v>42000000</v>
      </c>
      <c r="S62" s="370">
        <v>0</v>
      </c>
      <c r="T62" s="370">
        <v>0</v>
      </c>
      <c r="U62" s="371">
        <v>0</v>
      </c>
      <c r="V62" s="371">
        <v>0</v>
      </c>
      <c r="W62" s="482">
        <v>0</v>
      </c>
      <c r="X62" s="223">
        <v>0</v>
      </c>
    </row>
    <row r="63" spans="1:24" s="381" customFormat="1" x14ac:dyDescent="0.25">
      <c r="A63" s="373" t="s">
        <v>33</v>
      </c>
      <c r="B63" s="374" t="s">
        <v>62</v>
      </c>
      <c r="C63" s="374">
        <v>10</v>
      </c>
      <c r="D63" s="192" t="s">
        <v>35</v>
      </c>
      <c r="E63" s="184" t="s">
        <v>39</v>
      </c>
      <c r="F63" s="352"/>
      <c r="G63" s="376"/>
      <c r="H63" s="372"/>
      <c r="I63" s="377"/>
      <c r="J63" s="343" t="s">
        <v>101</v>
      </c>
      <c r="K63" s="378">
        <v>42000000</v>
      </c>
      <c r="L63" s="379"/>
      <c r="M63" s="379"/>
      <c r="N63" s="380"/>
      <c r="O63" s="379"/>
      <c r="P63" s="344">
        <v>42000000</v>
      </c>
      <c r="Q63" s="379"/>
      <c r="R63" s="379">
        <v>42000000</v>
      </c>
      <c r="S63" s="379">
        <v>0</v>
      </c>
      <c r="T63" s="379">
        <v>0</v>
      </c>
      <c r="U63" s="380">
        <v>0</v>
      </c>
      <c r="V63" s="380">
        <v>0</v>
      </c>
      <c r="W63" s="483">
        <v>0</v>
      </c>
      <c r="X63" s="221">
        <v>0</v>
      </c>
    </row>
    <row r="64" spans="1:24" s="311" customFormat="1" ht="15.6" x14ac:dyDescent="0.25">
      <c r="A64" s="353" t="s">
        <v>33</v>
      </c>
      <c r="B64" s="354" t="s">
        <v>102</v>
      </c>
      <c r="C64" s="354"/>
      <c r="D64" s="354"/>
      <c r="E64" s="354"/>
      <c r="F64" s="325"/>
      <c r="G64" s="354"/>
      <c r="H64" s="352"/>
      <c r="I64" s="355"/>
      <c r="J64" s="356" t="s">
        <v>103</v>
      </c>
      <c r="K64" s="357">
        <v>2013805927</v>
      </c>
      <c r="L64" s="357">
        <v>0</v>
      </c>
      <c r="M64" s="357">
        <v>0</v>
      </c>
      <c r="N64" s="357">
        <v>0</v>
      </c>
      <c r="O64" s="357">
        <v>0</v>
      </c>
      <c r="P64" s="357">
        <v>2013805927</v>
      </c>
      <c r="Q64" s="357">
        <v>0</v>
      </c>
      <c r="R64" s="357">
        <v>1963360624</v>
      </c>
      <c r="S64" s="357">
        <v>1895000</v>
      </c>
      <c r="T64" s="357">
        <v>1895000</v>
      </c>
      <c r="U64" s="357">
        <v>1895000</v>
      </c>
      <c r="V64" s="357">
        <v>1895000</v>
      </c>
      <c r="W64" s="476">
        <v>9.4100428178946357E-4</v>
      </c>
      <c r="X64" s="220">
        <v>9.4100428178946357E-4</v>
      </c>
    </row>
    <row r="65" spans="1:256" s="311" customFormat="1" x14ac:dyDescent="0.25">
      <c r="A65" s="321" t="s">
        <v>33</v>
      </c>
      <c r="B65" s="322" t="s">
        <v>102</v>
      </c>
      <c r="C65" s="322" t="s">
        <v>35</v>
      </c>
      <c r="D65" s="322"/>
      <c r="E65" s="323"/>
      <c r="F65" s="325"/>
      <c r="G65" s="324"/>
      <c r="H65" s="325"/>
      <c r="I65" s="326"/>
      <c r="J65" s="331" t="s">
        <v>104</v>
      </c>
      <c r="K65" s="328">
        <v>40577903</v>
      </c>
      <c r="L65" s="329">
        <v>0</v>
      </c>
      <c r="M65" s="329">
        <v>0</v>
      </c>
      <c r="N65" s="330">
        <v>0</v>
      </c>
      <c r="O65" s="329">
        <v>0</v>
      </c>
      <c r="P65" s="329">
        <v>40577903</v>
      </c>
      <c r="Q65" s="329">
        <v>0</v>
      </c>
      <c r="R65" s="329">
        <v>4000000</v>
      </c>
      <c r="S65" s="329">
        <v>1895000</v>
      </c>
      <c r="T65" s="329">
        <v>1895000</v>
      </c>
      <c r="U65" s="330">
        <v>1895000</v>
      </c>
      <c r="V65" s="330">
        <v>1895000</v>
      </c>
      <c r="W65" s="482">
        <v>4.670029399991419E-2</v>
      </c>
      <c r="X65" s="223">
        <v>4.670029399991419E-2</v>
      </c>
    </row>
    <row r="66" spans="1:256" s="311" customFormat="1" x14ac:dyDescent="0.25">
      <c r="A66" s="321" t="s">
        <v>33</v>
      </c>
      <c r="B66" s="322" t="s">
        <v>102</v>
      </c>
      <c r="C66" s="322" t="s">
        <v>35</v>
      </c>
      <c r="D66" s="322" t="s">
        <v>43</v>
      </c>
      <c r="E66" s="323"/>
      <c r="F66" s="184"/>
      <c r="G66" s="324"/>
      <c r="H66" s="325"/>
      <c r="I66" s="326"/>
      <c r="J66" s="331" t="s">
        <v>105</v>
      </c>
      <c r="K66" s="328">
        <v>40577903</v>
      </c>
      <c r="L66" s="329">
        <v>0</v>
      </c>
      <c r="M66" s="329">
        <v>0</v>
      </c>
      <c r="N66" s="330">
        <v>0</v>
      </c>
      <c r="O66" s="329">
        <v>0</v>
      </c>
      <c r="P66" s="329">
        <v>40577903</v>
      </c>
      <c r="Q66" s="329">
        <v>0</v>
      </c>
      <c r="R66" s="329">
        <v>4000000</v>
      </c>
      <c r="S66" s="329">
        <v>1895000</v>
      </c>
      <c r="T66" s="329">
        <v>1895000</v>
      </c>
      <c r="U66" s="330">
        <v>1895000</v>
      </c>
      <c r="V66" s="330">
        <v>1895000</v>
      </c>
      <c r="W66" s="476">
        <v>4.670029399991419E-2</v>
      </c>
      <c r="X66" s="220">
        <v>4.670029399991419E-2</v>
      </c>
    </row>
    <row r="67" spans="1:256" s="346" customFormat="1" ht="15.6" x14ac:dyDescent="0.25">
      <c r="A67" s="191" t="s">
        <v>33</v>
      </c>
      <c r="B67" s="192" t="s">
        <v>102</v>
      </c>
      <c r="C67" s="192" t="s">
        <v>35</v>
      </c>
      <c r="D67" s="192" t="s">
        <v>43</v>
      </c>
      <c r="E67" s="183" t="s">
        <v>54</v>
      </c>
      <c r="F67" s="325"/>
      <c r="G67" s="185">
        <v>10</v>
      </c>
      <c r="H67" s="184" t="s">
        <v>40</v>
      </c>
      <c r="I67" s="186" t="s">
        <v>41</v>
      </c>
      <c r="J67" s="343" t="s">
        <v>106</v>
      </c>
      <c r="K67" s="227">
        <v>40577903</v>
      </c>
      <c r="L67" s="344"/>
      <c r="M67" s="344"/>
      <c r="N67" s="345"/>
      <c r="O67" s="344"/>
      <c r="P67" s="344">
        <v>40577903</v>
      </c>
      <c r="Q67" s="344"/>
      <c r="R67" s="344">
        <v>4000000</v>
      </c>
      <c r="S67" s="344">
        <v>1895000</v>
      </c>
      <c r="T67" s="344">
        <v>1895000</v>
      </c>
      <c r="U67" s="345">
        <v>1895000</v>
      </c>
      <c r="V67" s="345">
        <v>1895000</v>
      </c>
      <c r="W67" s="483">
        <v>4.670029399991419E-2</v>
      </c>
      <c r="X67" s="221">
        <v>4.670029399991419E-2</v>
      </c>
    </row>
    <row r="68" spans="1:256" s="311" customFormat="1" ht="15.6" x14ac:dyDescent="0.25">
      <c r="A68" s="321" t="s">
        <v>33</v>
      </c>
      <c r="B68" s="322" t="s">
        <v>102</v>
      </c>
      <c r="C68" s="322" t="s">
        <v>62</v>
      </c>
      <c r="D68" s="322"/>
      <c r="E68" s="323"/>
      <c r="F68" s="325"/>
      <c r="G68" s="324">
        <v>10</v>
      </c>
      <c r="H68" s="325" t="s">
        <v>40</v>
      </c>
      <c r="I68" s="326" t="s">
        <v>41</v>
      </c>
      <c r="J68" s="331" t="s">
        <v>107</v>
      </c>
      <c r="K68" s="328">
        <v>13867400</v>
      </c>
      <c r="L68" s="329"/>
      <c r="M68" s="329"/>
      <c r="N68" s="330"/>
      <c r="O68" s="329"/>
      <c r="P68" s="329">
        <v>13867400</v>
      </c>
      <c r="Q68" s="329">
        <v>0</v>
      </c>
      <c r="R68" s="329">
        <v>0</v>
      </c>
      <c r="S68" s="329">
        <v>0</v>
      </c>
      <c r="T68" s="329">
        <v>0</v>
      </c>
      <c r="U68" s="330">
        <v>0</v>
      </c>
      <c r="V68" s="330">
        <v>0</v>
      </c>
      <c r="W68" s="476">
        <v>0</v>
      </c>
      <c r="X68" s="220">
        <v>0</v>
      </c>
    </row>
    <row r="69" spans="1:256" s="311" customFormat="1" x14ac:dyDescent="0.25">
      <c r="A69" s="321" t="s">
        <v>33</v>
      </c>
      <c r="B69" s="322" t="s">
        <v>102</v>
      </c>
      <c r="C69" s="322" t="s">
        <v>90</v>
      </c>
      <c r="D69" s="322"/>
      <c r="E69" s="323"/>
      <c r="F69" s="325"/>
      <c r="G69" s="324"/>
      <c r="H69" s="325"/>
      <c r="I69" s="326"/>
      <c r="J69" s="331" t="s">
        <v>108</v>
      </c>
      <c r="K69" s="328">
        <v>1959360624</v>
      </c>
      <c r="L69" s="329">
        <v>0</v>
      </c>
      <c r="M69" s="329">
        <v>0</v>
      </c>
      <c r="N69" s="330">
        <v>0</v>
      </c>
      <c r="O69" s="329">
        <v>0</v>
      </c>
      <c r="P69" s="329">
        <v>1959360624</v>
      </c>
      <c r="Q69" s="329">
        <v>0</v>
      </c>
      <c r="R69" s="329">
        <v>1959360624</v>
      </c>
      <c r="S69" s="329">
        <v>0</v>
      </c>
      <c r="T69" s="329">
        <v>0</v>
      </c>
      <c r="U69" s="330">
        <v>0</v>
      </c>
      <c r="V69" s="330">
        <v>0</v>
      </c>
      <c r="W69" s="476">
        <v>0</v>
      </c>
      <c r="X69" s="220"/>
    </row>
    <row r="70" spans="1:256" s="346" customFormat="1" ht="13.8" thickBot="1" x14ac:dyDescent="0.3">
      <c r="A70" s="191" t="s">
        <v>33</v>
      </c>
      <c r="B70" s="192" t="s">
        <v>102</v>
      </c>
      <c r="C70" s="192" t="s">
        <v>90</v>
      </c>
      <c r="D70" s="192" t="s">
        <v>35</v>
      </c>
      <c r="E70" s="183"/>
      <c r="F70" s="325"/>
      <c r="G70" s="185">
        <v>11</v>
      </c>
      <c r="H70" s="184" t="s">
        <v>40</v>
      </c>
      <c r="I70" s="186" t="s">
        <v>109</v>
      </c>
      <c r="J70" s="343" t="s">
        <v>110</v>
      </c>
      <c r="K70" s="227">
        <v>1959360624</v>
      </c>
      <c r="L70" s="344"/>
      <c r="M70" s="344">
        <v>0</v>
      </c>
      <c r="N70" s="345"/>
      <c r="O70" s="344"/>
      <c r="P70" s="344">
        <v>1959360624</v>
      </c>
      <c r="Q70" s="344"/>
      <c r="R70" s="344">
        <v>1959360624</v>
      </c>
      <c r="S70" s="344">
        <v>0</v>
      </c>
      <c r="T70" s="344">
        <v>0</v>
      </c>
      <c r="U70" s="345">
        <v>0</v>
      </c>
      <c r="V70" s="345">
        <v>0</v>
      </c>
      <c r="W70" s="483">
        <v>0</v>
      </c>
      <c r="X70" s="221">
        <v>0</v>
      </c>
    </row>
    <row r="71" spans="1:256" s="312" customFormat="1" ht="19.95" customHeight="1" thickTop="1" thickBot="1" x14ac:dyDescent="0.3">
      <c r="A71" s="305" t="s">
        <v>111</v>
      </c>
      <c r="B71" s="306"/>
      <c r="C71" s="306"/>
      <c r="D71" s="306"/>
      <c r="E71" s="306"/>
      <c r="F71" s="307"/>
      <c r="G71" s="306"/>
      <c r="H71" s="307"/>
      <c r="I71" s="308"/>
      <c r="J71" s="309" t="s">
        <v>112</v>
      </c>
      <c r="K71" s="389">
        <v>400000000000</v>
      </c>
      <c r="L71" s="389">
        <v>26088721452</v>
      </c>
      <c r="M71" s="389">
        <v>26088721452</v>
      </c>
      <c r="N71" s="389">
        <v>0</v>
      </c>
      <c r="O71" s="389">
        <v>0</v>
      </c>
      <c r="P71" s="389">
        <v>400000000000</v>
      </c>
      <c r="Q71" s="389">
        <v>0</v>
      </c>
      <c r="R71" s="389">
        <v>344613878171.77002</v>
      </c>
      <c r="S71" s="389">
        <v>194890323948.23999</v>
      </c>
      <c r="T71" s="389">
        <v>66966962683.690002</v>
      </c>
      <c r="U71" s="389">
        <v>66966962683.690002</v>
      </c>
      <c r="V71" s="389">
        <v>66966962683.690002</v>
      </c>
      <c r="W71" s="484">
        <v>0.48722580987059999</v>
      </c>
      <c r="X71" s="224">
        <v>0.167417406709225</v>
      </c>
      <c r="Y71" s="311"/>
      <c r="Z71" s="311"/>
      <c r="AA71" s="311"/>
      <c r="AB71" s="311"/>
      <c r="AC71" s="311"/>
      <c r="AD71" s="311"/>
      <c r="AE71" s="311"/>
      <c r="AF71" s="311"/>
      <c r="AG71" s="311"/>
      <c r="AH71" s="311"/>
      <c r="AI71" s="311"/>
      <c r="AJ71" s="311"/>
      <c r="AK71" s="311"/>
      <c r="AL71" s="311"/>
      <c r="AM71" s="311"/>
      <c r="AN71" s="311"/>
      <c r="AO71" s="311"/>
      <c r="AP71" s="311"/>
      <c r="AQ71" s="311"/>
      <c r="AR71" s="311"/>
      <c r="AS71" s="311"/>
      <c r="AT71" s="311"/>
      <c r="AU71" s="311"/>
      <c r="AV71" s="311"/>
      <c r="AW71" s="311"/>
      <c r="AX71" s="311"/>
      <c r="AY71" s="311"/>
      <c r="AZ71" s="311"/>
      <c r="BA71" s="311"/>
      <c r="BB71" s="311"/>
      <c r="BC71" s="311"/>
      <c r="BD71" s="311"/>
      <c r="BE71" s="311"/>
      <c r="BF71" s="311"/>
      <c r="BG71" s="311"/>
      <c r="BH71" s="311"/>
      <c r="BI71" s="311"/>
      <c r="BJ71" s="311"/>
      <c r="BK71" s="311"/>
      <c r="BL71" s="311"/>
      <c r="BM71" s="311"/>
      <c r="BN71" s="311"/>
      <c r="BO71" s="311"/>
      <c r="BP71" s="311"/>
      <c r="BQ71" s="311"/>
      <c r="BR71" s="311"/>
      <c r="BS71" s="311"/>
      <c r="BT71" s="311"/>
      <c r="BU71" s="311"/>
      <c r="BV71" s="311"/>
      <c r="BW71" s="311"/>
      <c r="BX71" s="311"/>
      <c r="BY71" s="311"/>
      <c r="BZ71" s="311"/>
      <c r="CA71" s="311"/>
      <c r="CB71" s="311"/>
      <c r="CC71" s="311"/>
      <c r="CD71" s="311"/>
      <c r="CE71" s="311"/>
      <c r="CF71" s="311"/>
      <c r="CG71" s="311"/>
      <c r="CH71" s="311"/>
      <c r="CI71" s="311"/>
      <c r="CJ71" s="311"/>
      <c r="CK71" s="311"/>
      <c r="CL71" s="311"/>
      <c r="CM71" s="311"/>
      <c r="CN71" s="311"/>
      <c r="CO71" s="311"/>
      <c r="CP71" s="311"/>
      <c r="CQ71" s="311"/>
      <c r="CR71" s="311"/>
      <c r="CS71" s="311"/>
      <c r="CT71" s="311"/>
      <c r="CU71" s="311"/>
      <c r="CV71" s="311"/>
      <c r="CW71" s="311"/>
      <c r="CX71" s="311"/>
      <c r="CY71" s="311"/>
      <c r="CZ71" s="311"/>
      <c r="DA71" s="311"/>
      <c r="DB71" s="311"/>
      <c r="DC71" s="311"/>
      <c r="DD71" s="311"/>
      <c r="DE71" s="311"/>
      <c r="DF71" s="311"/>
      <c r="DG71" s="311"/>
      <c r="DH71" s="311"/>
      <c r="DI71" s="311"/>
      <c r="DJ71" s="311"/>
      <c r="DK71" s="311"/>
      <c r="DL71" s="311"/>
      <c r="DM71" s="311"/>
      <c r="DN71" s="311"/>
      <c r="DO71" s="311"/>
      <c r="DP71" s="311"/>
      <c r="DQ71" s="311"/>
      <c r="DR71" s="311"/>
      <c r="DS71" s="311"/>
      <c r="DT71" s="311"/>
      <c r="DU71" s="311"/>
      <c r="DV71" s="311"/>
      <c r="DW71" s="311"/>
      <c r="DX71" s="311"/>
      <c r="DY71" s="311"/>
      <c r="DZ71" s="311"/>
      <c r="EA71" s="311"/>
      <c r="EB71" s="311"/>
      <c r="EC71" s="311"/>
      <c r="ED71" s="311"/>
      <c r="EE71" s="311"/>
      <c r="EF71" s="311"/>
      <c r="EG71" s="311"/>
      <c r="EH71" s="311"/>
      <c r="EI71" s="311"/>
      <c r="EJ71" s="311"/>
      <c r="EK71" s="311"/>
      <c r="EL71" s="311"/>
      <c r="EM71" s="311"/>
      <c r="EN71" s="311"/>
      <c r="EO71" s="311"/>
      <c r="EP71" s="311"/>
      <c r="EQ71" s="311"/>
      <c r="ER71" s="311"/>
      <c r="ES71" s="311"/>
      <c r="ET71" s="311"/>
      <c r="EU71" s="311"/>
      <c r="EV71" s="311"/>
      <c r="EW71" s="311"/>
      <c r="EX71" s="311"/>
      <c r="EY71" s="311"/>
      <c r="EZ71" s="311"/>
      <c r="FA71" s="311"/>
      <c r="FB71" s="311"/>
      <c r="FC71" s="311"/>
      <c r="FD71" s="311"/>
      <c r="FE71" s="311"/>
      <c r="FF71" s="311"/>
      <c r="FG71" s="311"/>
      <c r="FH71" s="311"/>
      <c r="FI71" s="311"/>
      <c r="FJ71" s="311"/>
      <c r="FK71" s="311"/>
      <c r="FL71" s="311"/>
      <c r="FM71" s="311"/>
      <c r="FN71" s="311"/>
      <c r="FO71" s="311"/>
      <c r="FP71" s="311"/>
      <c r="FQ71" s="311"/>
      <c r="FR71" s="311"/>
      <c r="FS71" s="311"/>
      <c r="FT71" s="311"/>
      <c r="FU71" s="311"/>
      <c r="FV71" s="311"/>
      <c r="FW71" s="311"/>
      <c r="FX71" s="311"/>
      <c r="FY71" s="311"/>
      <c r="FZ71" s="311"/>
      <c r="GA71" s="311"/>
      <c r="GB71" s="311"/>
      <c r="GC71" s="311"/>
      <c r="GD71" s="311"/>
      <c r="GE71" s="311"/>
      <c r="GF71" s="311"/>
      <c r="GG71" s="311"/>
      <c r="GH71" s="311"/>
      <c r="GI71" s="311"/>
      <c r="GJ71" s="311"/>
      <c r="GK71" s="311"/>
      <c r="GL71" s="311"/>
      <c r="GM71" s="311"/>
      <c r="GN71" s="311"/>
      <c r="GO71" s="311"/>
      <c r="GP71" s="311"/>
      <c r="GQ71" s="311"/>
      <c r="GR71" s="311"/>
      <c r="GS71" s="311"/>
      <c r="GT71" s="311"/>
      <c r="GU71" s="311"/>
      <c r="GV71" s="311"/>
      <c r="GW71" s="311"/>
      <c r="GX71" s="311"/>
      <c r="GY71" s="311"/>
      <c r="GZ71" s="311"/>
      <c r="HA71" s="311"/>
      <c r="HB71" s="311"/>
      <c r="HC71" s="311"/>
      <c r="HD71" s="311"/>
      <c r="HE71" s="311"/>
      <c r="HF71" s="311"/>
      <c r="HG71" s="311"/>
      <c r="HH71" s="311"/>
      <c r="HI71" s="311"/>
      <c r="HJ71" s="311"/>
      <c r="HK71" s="311"/>
      <c r="HL71" s="311"/>
      <c r="HM71" s="311"/>
      <c r="HN71" s="311"/>
      <c r="HO71" s="311"/>
      <c r="HP71" s="311"/>
      <c r="HQ71" s="311"/>
      <c r="HR71" s="311"/>
      <c r="HS71" s="311"/>
      <c r="HT71" s="311"/>
      <c r="HU71" s="311"/>
      <c r="HV71" s="311"/>
      <c r="HW71" s="311"/>
      <c r="HX71" s="311"/>
      <c r="HY71" s="311"/>
      <c r="HZ71" s="311"/>
      <c r="IA71" s="311"/>
      <c r="IB71" s="311"/>
      <c r="IC71" s="311"/>
      <c r="ID71" s="311"/>
      <c r="IE71" s="311"/>
      <c r="IF71" s="311"/>
      <c r="IG71" s="311"/>
      <c r="IH71" s="311"/>
      <c r="II71" s="311"/>
      <c r="IJ71" s="311"/>
      <c r="IK71" s="311"/>
      <c r="IL71" s="311"/>
      <c r="IM71" s="311"/>
      <c r="IN71" s="311"/>
      <c r="IO71" s="311"/>
      <c r="IP71" s="311"/>
      <c r="IQ71" s="311"/>
      <c r="IR71" s="311"/>
      <c r="IS71" s="311"/>
      <c r="IT71" s="311"/>
      <c r="IU71" s="311"/>
      <c r="IV71" s="311"/>
    </row>
    <row r="72" spans="1:256" s="311" customFormat="1" ht="42" customHeight="1" thickTop="1" x14ac:dyDescent="0.25">
      <c r="A72" s="321" t="s">
        <v>111</v>
      </c>
      <c r="B72" s="322" t="s">
        <v>113</v>
      </c>
      <c r="C72" s="322"/>
      <c r="D72" s="322"/>
      <c r="E72" s="466"/>
      <c r="F72" s="467"/>
      <c r="G72" s="324">
        <v>10</v>
      </c>
      <c r="H72" s="325" t="s">
        <v>40</v>
      </c>
      <c r="I72" s="326" t="s">
        <v>41</v>
      </c>
      <c r="J72" s="331" t="s">
        <v>114</v>
      </c>
      <c r="K72" s="328">
        <v>121017078763</v>
      </c>
      <c r="L72" s="328">
        <v>0</v>
      </c>
      <c r="M72" s="328">
        <v>0</v>
      </c>
      <c r="N72" s="328">
        <v>0</v>
      </c>
      <c r="O72" s="328">
        <v>0</v>
      </c>
      <c r="P72" s="328">
        <v>121017078763</v>
      </c>
      <c r="Q72" s="328">
        <v>0</v>
      </c>
      <c r="R72" s="328">
        <v>99948138763.910004</v>
      </c>
      <c r="S72" s="328">
        <v>66979978350</v>
      </c>
      <c r="T72" s="329">
        <v>16550738188.879999</v>
      </c>
      <c r="U72" s="330">
        <v>16550738188.879999</v>
      </c>
      <c r="V72" s="330">
        <v>16550738188.879999</v>
      </c>
      <c r="W72" s="475">
        <v>0.55347541879748785</v>
      </c>
      <c r="X72" s="219">
        <v>0.13676365648598232</v>
      </c>
    </row>
    <row r="73" spans="1:256" s="311" customFormat="1" x14ac:dyDescent="0.25">
      <c r="A73" s="321" t="s">
        <v>111</v>
      </c>
      <c r="B73" s="322" t="s">
        <v>113</v>
      </c>
      <c r="C73" s="322" t="s">
        <v>115</v>
      </c>
      <c r="D73" s="460"/>
      <c r="E73" s="460"/>
      <c r="F73" s="325"/>
      <c r="G73" s="324"/>
      <c r="H73" s="325"/>
      <c r="I73" s="326"/>
      <c r="J73" s="331" t="s">
        <v>116</v>
      </c>
      <c r="K73" s="328">
        <v>121017078763</v>
      </c>
      <c r="L73" s="328">
        <v>0</v>
      </c>
      <c r="M73" s="328">
        <v>0</v>
      </c>
      <c r="N73" s="328">
        <v>0</v>
      </c>
      <c r="O73" s="328">
        <v>0</v>
      </c>
      <c r="P73" s="329">
        <v>121017078763</v>
      </c>
      <c r="Q73" s="329">
        <v>0</v>
      </c>
      <c r="R73" s="329">
        <v>99948138763.910004</v>
      </c>
      <c r="S73" s="329">
        <v>66979978350</v>
      </c>
      <c r="T73" s="329">
        <v>16550738188.879999</v>
      </c>
      <c r="U73" s="329">
        <v>16550738188.879999</v>
      </c>
      <c r="V73" s="329">
        <v>16550738188.879999</v>
      </c>
      <c r="W73" s="475">
        <v>0.55347541879748785</v>
      </c>
      <c r="X73" s="219">
        <v>0.13676365648598232</v>
      </c>
    </row>
    <row r="74" spans="1:256" s="311" customFormat="1" ht="39" x14ac:dyDescent="0.25">
      <c r="A74" s="321" t="s">
        <v>111</v>
      </c>
      <c r="B74" s="322" t="s">
        <v>113</v>
      </c>
      <c r="C74" s="322" t="s">
        <v>115</v>
      </c>
      <c r="D74" s="460">
        <v>13</v>
      </c>
      <c r="E74" s="468"/>
      <c r="F74" s="325"/>
      <c r="G74" s="324"/>
      <c r="H74" s="325"/>
      <c r="I74" s="326"/>
      <c r="J74" s="331" t="s">
        <v>117</v>
      </c>
      <c r="K74" s="328">
        <v>80000000000</v>
      </c>
      <c r="L74" s="328">
        <v>0</v>
      </c>
      <c r="M74" s="328">
        <v>0</v>
      </c>
      <c r="N74" s="328">
        <v>0</v>
      </c>
      <c r="O74" s="328">
        <v>0</v>
      </c>
      <c r="P74" s="329">
        <v>80000000000</v>
      </c>
      <c r="Q74" s="329">
        <v>0</v>
      </c>
      <c r="R74" s="329">
        <v>60034500000.449997</v>
      </c>
      <c r="S74" s="329">
        <v>55604696396</v>
      </c>
      <c r="T74" s="329">
        <v>15554119493.209999</v>
      </c>
      <c r="U74" s="329">
        <v>15554119493.209999</v>
      </c>
      <c r="V74" s="329">
        <v>15554119493.209999</v>
      </c>
      <c r="W74" s="475">
        <v>0.69505870494999999</v>
      </c>
      <c r="X74" s="219">
        <v>0.19442649366512499</v>
      </c>
    </row>
    <row r="75" spans="1:256" s="311" customFormat="1" ht="45" customHeight="1" x14ac:dyDescent="0.25">
      <c r="A75" s="321" t="s">
        <v>111</v>
      </c>
      <c r="B75" s="322" t="s">
        <v>113</v>
      </c>
      <c r="C75" s="322" t="s">
        <v>115</v>
      </c>
      <c r="D75" s="460">
        <v>13</v>
      </c>
      <c r="E75" s="322" t="s">
        <v>118</v>
      </c>
      <c r="F75" s="325"/>
      <c r="G75" s="324">
        <v>10</v>
      </c>
      <c r="H75" s="325" t="s">
        <v>40</v>
      </c>
      <c r="I75" s="326" t="s">
        <v>41</v>
      </c>
      <c r="J75" s="331" t="s">
        <v>119</v>
      </c>
      <c r="K75" s="328">
        <v>80000000000</v>
      </c>
      <c r="L75" s="328">
        <v>0</v>
      </c>
      <c r="M75" s="328">
        <v>0</v>
      </c>
      <c r="N75" s="328">
        <v>0</v>
      </c>
      <c r="O75" s="328">
        <v>0</v>
      </c>
      <c r="P75" s="329">
        <v>80000000000</v>
      </c>
      <c r="Q75" s="329">
        <v>0</v>
      </c>
      <c r="R75" s="329">
        <v>60034500000.449997</v>
      </c>
      <c r="S75" s="329">
        <v>55604696396</v>
      </c>
      <c r="T75" s="329">
        <v>15554119493.209999</v>
      </c>
      <c r="U75" s="329">
        <v>15554119493.209999</v>
      </c>
      <c r="V75" s="329">
        <v>15554119493.209999</v>
      </c>
      <c r="W75" s="475">
        <v>0.69505870494999999</v>
      </c>
      <c r="X75" s="219">
        <v>0.19442649366512499</v>
      </c>
    </row>
    <row r="76" spans="1:256" s="346" customFormat="1" ht="19.95" customHeight="1" x14ac:dyDescent="0.25">
      <c r="A76" s="191" t="s">
        <v>111</v>
      </c>
      <c r="B76" s="192" t="s">
        <v>113</v>
      </c>
      <c r="C76" s="192" t="s">
        <v>115</v>
      </c>
      <c r="D76" s="461">
        <v>13</v>
      </c>
      <c r="E76" s="183" t="s">
        <v>118</v>
      </c>
      <c r="F76" s="184" t="s">
        <v>120</v>
      </c>
      <c r="G76" s="185">
        <v>10</v>
      </c>
      <c r="H76" s="184" t="s">
        <v>40</v>
      </c>
      <c r="I76" s="186" t="s">
        <v>41</v>
      </c>
      <c r="J76" s="390" t="s">
        <v>121</v>
      </c>
      <c r="K76" s="227">
        <v>49300000000</v>
      </c>
      <c r="L76" s="344"/>
      <c r="M76" s="344"/>
      <c r="N76" s="345"/>
      <c r="O76" s="344"/>
      <c r="P76" s="344">
        <v>49300000000</v>
      </c>
      <c r="Q76" s="344"/>
      <c r="R76" s="344">
        <v>38701946283</v>
      </c>
      <c r="S76" s="344">
        <v>35709361556</v>
      </c>
      <c r="T76" s="344">
        <v>15377555052.209999</v>
      </c>
      <c r="U76" s="345">
        <v>15377555052.209999</v>
      </c>
      <c r="V76" s="345">
        <v>15377555052.209999</v>
      </c>
      <c r="W76" s="478">
        <v>0.7243278206085193</v>
      </c>
      <c r="X76" s="222">
        <v>0.31191795237748476</v>
      </c>
    </row>
    <row r="77" spans="1:256" s="346" customFormat="1" ht="19.95" customHeight="1" x14ac:dyDescent="0.25">
      <c r="A77" s="191" t="s">
        <v>111</v>
      </c>
      <c r="B77" s="192" t="s">
        <v>113</v>
      </c>
      <c r="C77" s="192" t="s">
        <v>115</v>
      </c>
      <c r="D77" s="461">
        <v>13</v>
      </c>
      <c r="E77" s="183" t="s">
        <v>118</v>
      </c>
      <c r="F77" s="184" t="s">
        <v>122</v>
      </c>
      <c r="G77" s="185">
        <v>10</v>
      </c>
      <c r="H77" s="184" t="s">
        <v>40</v>
      </c>
      <c r="I77" s="186" t="s">
        <v>41</v>
      </c>
      <c r="J77" s="390" t="s">
        <v>123</v>
      </c>
      <c r="K77" s="227">
        <v>700000000</v>
      </c>
      <c r="L77" s="344"/>
      <c r="M77" s="344"/>
      <c r="N77" s="345"/>
      <c r="O77" s="344"/>
      <c r="P77" s="344">
        <v>700000000</v>
      </c>
      <c r="Q77" s="344"/>
      <c r="R77" s="344">
        <v>700000000</v>
      </c>
      <c r="S77" s="344">
        <v>0</v>
      </c>
      <c r="T77" s="344">
        <v>0</v>
      </c>
      <c r="U77" s="345">
        <v>0</v>
      </c>
      <c r="V77" s="345">
        <v>0</v>
      </c>
      <c r="W77" s="478">
        <v>0</v>
      </c>
      <c r="X77" s="222">
        <v>0</v>
      </c>
    </row>
    <row r="78" spans="1:256" s="346" customFormat="1" ht="19.95" customHeight="1" x14ac:dyDescent="0.25">
      <c r="A78" s="191" t="s">
        <v>111</v>
      </c>
      <c r="B78" s="192" t="s">
        <v>113</v>
      </c>
      <c r="C78" s="192" t="s">
        <v>115</v>
      </c>
      <c r="D78" s="461">
        <v>13</v>
      </c>
      <c r="E78" s="183" t="s">
        <v>118</v>
      </c>
      <c r="F78" s="184" t="s">
        <v>124</v>
      </c>
      <c r="G78" s="185">
        <v>10</v>
      </c>
      <c r="H78" s="184" t="s">
        <v>40</v>
      </c>
      <c r="I78" s="186" t="s">
        <v>41</v>
      </c>
      <c r="J78" s="390" t="s">
        <v>125</v>
      </c>
      <c r="K78" s="227">
        <v>30000000000</v>
      </c>
      <c r="L78" s="344"/>
      <c r="M78" s="344"/>
      <c r="N78" s="345"/>
      <c r="O78" s="344"/>
      <c r="P78" s="344">
        <v>30000000000</v>
      </c>
      <c r="Q78" s="344"/>
      <c r="R78" s="344">
        <v>20632553717.450001</v>
      </c>
      <c r="S78" s="344">
        <v>19895334840</v>
      </c>
      <c r="T78" s="344">
        <v>176564441</v>
      </c>
      <c r="U78" s="345">
        <v>176564441</v>
      </c>
      <c r="V78" s="345">
        <v>176564441</v>
      </c>
      <c r="W78" s="478">
        <v>0.66317782800000002</v>
      </c>
      <c r="X78" s="222">
        <v>5.8854813666666663E-3</v>
      </c>
    </row>
    <row r="79" spans="1:256" s="311" customFormat="1" ht="39" x14ac:dyDescent="0.25">
      <c r="A79" s="321" t="s">
        <v>111</v>
      </c>
      <c r="B79" s="322" t="s">
        <v>113</v>
      </c>
      <c r="C79" s="322" t="s">
        <v>115</v>
      </c>
      <c r="D79" s="460">
        <v>14</v>
      </c>
      <c r="E79" s="382"/>
      <c r="F79" s="325"/>
      <c r="G79" s="324"/>
      <c r="H79" s="325"/>
      <c r="I79" s="326"/>
      <c r="J79" s="331" t="s">
        <v>126</v>
      </c>
      <c r="K79" s="328">
        <v>41017078763</v>
      </c>
      <c r="L79" s="328">
        <v>0</v>
      </c>
      <c r="M79" s="328">
        <v>0</v>
      </c>
      <c r="N79" s="328">
        <v>0</v>
      </c>
      <c r="O79" s="328">
        <v>0</v>
      </c>
      <c r="P79" s="329">
        <v>41017078763</v>
      </c>
      <c r="Q79" s="329">
        <v>0</v>
      </c>
      <c r="R79" s="329">
        <v>39913638763.459999</v>
      </c>
      <c r="S79" s="329">
        <v>11375281954</v>
      </c>
      <c r="T79" s="329">
        <v>996618695.66999996</v>
      </c>
      <c r="U79" s="329">
        <v>996618695.66999996</v>
      </c>
      <c r="V79" s="329">
        <v>996618695.66999996</v>
      </c>
      <c r="W79" s="475">
        <v>0.27733037790739073</v>
      </c>
      <c r="X79" s="219">
        <v>2.4297651752055366E-2</v>
      </c>
    </row>
    <row r="80" spans="1:256" s="311" customFormat="1" ht="46.2" customHeight="1" x14ac:dyDescent="0.25">
      <c r="A80" s="321" t="s">
        <v>111</v>
      </c>
      <c r="B80" s="322" t="s">
        <v>113</v>
      </c>
      <c r="C80" s="322" t="s">
        <v>115</v>
      </c>
      <c r="D80" s="460">
        <v>14</v>
      </c>
      <c r="E80" s="460" t="s">
        <v>127</v>
      </c>
      <c r="F80" s="325"/>
      <c r="G80" s="324">
        <v>10</v>
      </c>
      <c r="H80" s="325" t="s">
        <v>40</v>
      </c>
      <c r="I80" s="326" t="s">
        <v>41</v>
      </c>
      <c r="J80" s="331" t="s">
        <v>128</v>
      </c>
      <c r="K80" s="328">
        <v>41017078763</v>
      </c>
      <c r="L80" s="328">
        <v>0</v>
      </c>
      <c r="M80" s="328">
        <v>0</v>
      </c>
      <c r="N80" s="328">
        <v>0</v>
      </c>
      <c r="O80" s="328">
        <v>0</v>
      </c>
      <c r="P80" s="329">
        <v>41017078763</v>
      </c>
      <c r="Q80" s="329">
        <v>0</v>
      </c>
      <c r="R80" s="329">
        <v>39913638763.459999</v>
      </c>
      <c r="S80" s="329">
        <v>11375281954</v>
      </c>
      <c r="T80" s="329">
        <v>996618695.66999996</v>
      </c>
      <c r="U80" s="329">
        <v>996618695.66999996</v>
      </c>
      <c r="V80" s="329">
        <v>996618695.66999996</v>
      </c>
      <c r="W80" s="475">
        <v>0.27733037790739073</v>
      </c>
      <c r="X80" s="219">
        <v>2.4297651752055366E-2</v>
      </c>
    </row>
    <row r="81" spans="1:24" s="346" customFormat="1" ht="19.95" customHeight="1" x14ac:dyDescent="0.25">
      <c r="A81" s="191" t="s">
        <v>111</v>
      </c>
      <c r="B81" s="192" t="s">
        <v>113</v>
      </c>
      <c r="C81" s="192" t="s">
        <v>115</v>
      </c>
      <c r="D81" s="461">
        <v>14</v>
      </c>
      <c r="E81" s="183" t="s">
        <v>127</v>
      </c>
      <c r="F81" s="184" t="s">
        <v>122</v>
      </c>
      <c r="G81" s="185">
        <v>10</v>
      </c>
      <c r="H81" s="184" t="s">
        <v>40</v>
      </c>
      <c r="I81" s="186" t="s">
        <v>41</v>
      </c>
      <c r="J81" s="195" t="s">
        <v>123</v>
      </c>
      <c r="K81" s="227">
        <v>1285680000</v>
      </c>
      <c r="L81" s="344"/>
      <c r="M81" s="344"/>
      <c r="N81" s="345"/>
      <c r="O81" s="344"/>
      <c r="P81" s="344">
        <v>1285680000</v>
      </c>
      <c r="Q81" s="344"/>
      <c r="R81" s="344">
        <v>1285680000</v>
      </c>
      <c r="S81" s="344">
        <v>285541333</v>
      </c>
      <c r="T81" s="344">
        <v>84339999</v>
      </c>
      <c r="U81" s="345">
        <v>84339999</v>
      </c>
      <c r="V81" s="345">
        <v>84339999</v>
      </c>
      <c r="W81" s="485">
        <v>0.22209362594113621</v>
      </c>
      <c r="X81" s="225">
        <v>6.5599526320701887E-2</v>
      </c>
    </row>
    <row r="82" spans="1:24" s="346" customFormat="1" ht="19.95" customHeight="1" x14ac:dyDescent="0.25">
      <c r="A82" s="191" t="s">
        <v>111</v>
      </c>
      <c r="B82" s="192" t="s">
        <v>113</v>
      </c>
      <c r="C82" s="192" t="s">
        <v>115</v>
      </c>
      <c r="D82" s="461">
        <v>14</v>
      </c>
      <c r="E82" s="183" t="s">
        <v>127</v>
      </c>
      <c r="F82" s="184" t="s">
        <v>129</v>
      </c>
      <c r="G82" s="185">
        <v>10</v>
      </c>
      <c r="H82" s="184" t="s">
        <v>40</v>
      </c>
      <c r="I82" s="186" t="s">
        <v>41</v>
      </c>
      <c r="J82" s="343" t="s">
        <v>130</v>
      </c>
      <c r="K82" s="227">
        <v>3714306023</v>
      </c>
      <c r="L82" s="344"/>
      <c r="M82" s="344"/>
      <c r="N82" s="345"/>
      <c r="O82" s="344"/>
      <c r="P82" s="344">
        <v>3714306023</v>
      </c>
      <c r="Q82" s="344"/>
      <c r="R82" s="344">
        <v>3362086023</v>
      </c>
      <c r="S82" s="344">
        <v>179040000</v>
      </c>
      <c r="T82" s="344">
        <v>35766666</v>
      </c>
      <c r="U82" s="345">
        <v>35766666</v>
      </c>
      <c r="V82" s="345">
        <v>35766666</v>
      </c>
      <c r="W82" s="485">
        <v>4.8202813363071133E-2</v>
      </c>
      <c r="X82" s="225">
        <v>9.6294343488455211E-3</v>
      </c>
    </row>
    <row r="83" spans="1:24" s="346" customFormat="1" ht="30" customHeight="1" x14ac:dyDescent="0.25">
      <c r="A83" s="191" t="s">
        <v>111</v>
      </c>
      <c r="B83" s="192" t="s">
        <v>113</v>
      </c>
      <c r="C83" s="192" t="s">
        <v>115</v>
      </c>
      <c r="D83" s="461">
        <v>14</v>
      </c>
      <c r="E83" s="183" t="s">
        <v>127</v>
      </c>
      <c r="F83" s="184" t="s">
        <v>131</v>
      </c>
      <c r="G83" s="185">
        <v>10</v>
      </c>
      <c r="H83" s="184" t="s">
        <v>40</v>
      </c>
      <c r="I83" s="186" t="s">
        <v>41</v>
      </c>
      <c r="J83" s="343" t="s">
        <v>132</v>
      </c>
      <c r="K83" s="227">
        <v>36017092740</v>
      </c>
      <c r="L83" s="344"/>
      <c r="M83" s="344"/>
      <c r="N83" s="345"/>
      <c r="O83" s="344"/>
      <c r="P83" s="344">
        <v>36017092740</v>
      </c>
      <c r="Q83" s="344"/>
      <c r="R83" s="344">
        <v>35265872740.459999</v>
      </c>
      <c r="S83" s="344">
        <v>10910700621</v>
      </c>
      <c r="T83" s="344">
        <v>876512030.66999996</v>
      </c>
      <c r="U83" s="345">
        <v>876512030.66999996</v>
      </c>
      <c r="V83" s="345">
        <v>876512030.66999996</v>
      </c>
      <c r="W83" s="485">
        <v>0.30293118602775931</v>
      </c>
      <c r="X83" s="225">
        <v>2.4336001714445981E-2</v>
      </c>
    </row>
    <row r="84" spans="1:24" s="311" customFormat="1" ht="15.6" x14ac:dyDescent="0.25">
      <c r="A84" s="321" t="s">
        <v>111</v>
      </c>
      <c r="B84" s="322" t="s">
        <v>133</v>
      </c>
      <c r="C84" s="322"/>
      <c r="D84" s="460"/>
      <c r="E84" s="323"/>
      <c r="F84" s="323"/>
      <c r="G84" s="324"/>
      <c r="H84" s="325"/>
      <c r="I84" s="326"/>
      <c r="J84" s="327" t="s">
        <v>134</v>
      </c>
      <c r="K84" s="328">
        <v>261082921237</v>
      </c>
      <c r="L84" s="329">
        <v>25716921452</v>
      </c>
      <c r="M84" s="329">
        <v>25716921452</v>
      </c>
      <c r="N84" s="330">
        <v>0</v>
      </c>
      <c r="O84" s="329">
        <v>0</v>
      </c>
      <c r="P84" s="329">
        <v>261082921237</v>
      </c>
      <c r="Q84" s="329">
        <v>0</v>
      </c>
      <c r="R84" s="329">
        <v>231677073474.86002</v>
      </c>
      <c r="S84" s="329">
        <v>117810840854</v>
      </c>
      <c r="T84" s="329">
        <v>47184478396.120003</v>
      </c>
      <c r="U84" s="330">
        <v>47184478396.120003</v>
      </c>
      <c r="V84" s="330">
        <v>47184478396.120003</v>
      </c>
      <c r="W84" s="475">
        <v>0.45123917066584496</v>
      </c>
      <c r="X84" s="219">
        <v>0.18072602440849792</v>
      </c>
    </row>
    <row r="85" spans="1:24" s="311" customFormat="1" ht="22.95" customHeight="1" x14ac:dyDescent="0.25">
      <c r="A85" s="321" t="s">
        <v>111</v>
      </c>
      <c r="B85" s="322" t="s">
        <v>133</v>
      </c>
      <c r="C85" s="322" t="s">
        <v>115</v>
      </c>
      <c r="D85" s="460"/>
      <c r="E85" s="382"/>
      <c r="F85" s="325"/>
      <c r="G85" s="324">
        <v>10</v>
      </c>
      <c r="H85" s="325" t="s">
        <v>40</v>
      </c>
      <c r="I85" s="326" t="s">
        <v>41</v>
      </c>
      <c r="J85" s="331" t="s">
        <v>116</v>
      </c>
      <c r="K85" s="328">
        <v>261082921237</v>
      </c>
      <c r="L85" s="328">
        <v>25716921452</v>
      </c>
      <c r="M85" s="328">
        <v>25716921452</v>
      </c>
      <c r="N85" s="328">
        <v>0</v>
      </c>
      <c r="O85" s="328">
        <v>0</v>
      </c>
      <c r="P85" s="328">
        <v>261082921237</v>
      </c>
      <c r="Q85" s="328">
        <v>0</v>
      </c>
      <c r="R85" s="328">
        <v>231677073474.86002</v>
      </c>
      <c r="S85" s="328">
        <v>117810840854</v>
      </c>
      <c r="T85" s="328">
        <v>47184478396.120003</v>
      </c>
      <c r="U85" s="328">
        <v>47184478396.120003</v>
      </c>
      <c r="V85" s="328">
        <v>47184478396.120003</v>
      </c>
      <c r="W85" s="475">
        <v>0.45123917066584496</v>
      </c>
      <c r="X85" s="219">
        <v>0.18072602440849792</v>
      </c>
    </row>
    <row r="86" spans="1:24" s="311" customFormat="1" ht="31.2" x14ac:dyDescent="0.25">
      <c r="A86" s="321" t="s">
        <v>111</v>
      </c>
      <c r="B86" s="322" t="s">
        <v>133</v>
      </c>
      <c r="C86" s="322" t="s">
        <v>115</v>
      </c>
      <c r="D86" s="460">
        <v>20</v>
      </c>
      <c r="E86" s="382"/>
      <c r="F86" s="325"/>
      <c r="G86" s="324"/>
      <c r="H86" s="325"/>
      <c r="I86" s="326"/>
      <c r="J86" s="331" t="s">
        <v>135</v>
      </c>
      <c r="K86" s="328">
        <v>1345730309</v>
      </c>
      <c r="L86" s="328">
        <v>0</v>
      </c>
      <c r="M86" s="328">
        <v>0</v>
      </c>
      <c r="N86" s="328">
        <v>0</v>
      </c>
      <c r="O86" s="328">
        <v>0</v>
      </c>
      <c r="P86" s="330">
        <v>1345730309</v>
      </c>
      <c r="Q86" s="330">
        <v>0</v>
      </c>
      <c r="R86" s="330">
        <v>1136533334</v>
      </c>
      <c r="S86" s="330">
        <v>1057255836</v>
      </c>
      <c r="T86" s="330">
        <v>176024644</v>
      </c>
      <c r="U86" s="330">
        <v>176024644</v>
      </c>
      <c r="V86" s="330">
        <v>176024644</v>
      </c>
      <c r="W86" s="475">
        <v>0.78563723275701303</v>
      </c>
      <c r="X86" s="219">
        <v>0.13080231813371457</v>
      </c>
    </row>
    <row r="87" spans="1:24" s="311" customFormat="1" ht="36" customHeight="1" x14ac:dyDescent="0.25">
      <c r="A87" s="321" t="s">
        <v>111</v>
      </c>
      <c r="B87" s="322" t="s">
        <v>133</v>
      </c>
      <c r="C87" s="322" t="s">
        <v>115</v>
      </c>
      <c r="D87" s="460">
        <v>20</v>
      </c>
      <c r="E87" s="460" t="s">
        <v>136</v>
      </c>
      <c r="F87" s="325"/>
      <c r="G87" s="324">
        <v>10</v>
      </c>
      <c r="H87" s="325" t="s">
        <v>40</v>
      </c>
      <c r="I87" s="326" t="s">
        <v>41</v>
      </c>
      <c r="J87" s="331" t="s">
        <v>137</v>
      </c>
      <c r="K87" s="328">
        <v>1345730309</v>
      </c>
      <c r="L87" s="328">
        <v>0</v>
      </c>
      <c r="M87" s="328">
        <v>0</v>
      </c>
      <c r="N87" s="328">
        <v>0</v>
      </c>
      <c r="O87" s="328">
        <v>0</v>
      </c>
      <c r="P87" s="329">
        <v>1345730309</v>
      </c>
      <c r="Q87" s="330">
        <v>0</v>
      </c>
      <c r="R87" s="330">
        <v>1136533334</v>
      </c>
      <c r="S87" s="330">
        <v>1057255836</v>
      </c>
      <c r="T87" s="330">
        <v>176024644</v>
      </c>
      <c r="U87" s="330">
        <v>176024644</v>
      </c>
      <c r="V87" s="330">
        <v>176024644</v>
      </c>
      <c r="W87" s="475">
        <v>0.78563723275701303</v>
      </c>
      <c r="X87" s="219">
        <v>0.13080231813371457</v>
      </c>
    </row>
    <row r="88" spans="1:24" s="346" customFormat="1" ht="27" customHeight="1" x14ac:dyDescent="0.25">
      <c r="A88" s="191" t="s">
        <v>111</v>
      </c>
      <c r="B88" s="192" t="s">
        <v>133</v>
      </c>
      <c r="C88" s="192" t="s">
        <v>115</v>
      </c>
      <c r="D88" s="461">
        <v>20</v>
      </c>
      <c r="E88" s="183" t="s">
        <v>136</v>
      </c>
      <c r="F88" s="184" t="s">
        <v>138</v>
      </c>
      <c r="G88" s="185">
        <v>10</v>
      </c>
      <c r="H88" s="184" t="s">
        <v>40</v>
      </c>
      <c r="I88" s="186" t="s">
        <v>41</v>
      </c>
      <c r="J88" s="412" t="s">
        <v>139</v>
      </c>
      <c r="K88" s="227">
        <v>1345730309</v>
      </c>
      <c r="L88" s="344"/>
      <c r="M88" s="344"/>
      <c r="N88" s="345"/>
      <c r="O88" s="344"/>
      <c r="P88" s="344">
        <v>1345730309</v>
      </c>
      <c r="Q88" s="344"/>
      <c r="R88" s="344">
        <v>1136533334</v>
      </c>
      <c r="S88" s="344">
        <v>1057255836</v>
      </c>
      <c r="T88" s="344">
        <v>176024644</v>
      </c>
      <c r="U88" s="345">
        <v>176024644</v>
      </c>
      <c r="V88" s="345">
        <v>176024644</v>
      </c>
      <c r="W88" s="485">
        <v>0.78563723275701303</v>
      </c>
      <c r="X88" s="225">
        <v>0.13080231813371457</v>
      </c>
    </row>
    <row r="89" spans="1:24" s="311" customFormat="1" ht="48" customHeight="1" x14ac:dyDescent="0.25">
      <c r="A89" s="321" t="s">
        <v>111</v>
      </c>
      <c r="B89" s="322" t="s">
        <v>133</v>
      </c>
      <c r="C89" s="322" t="s">
        <v>115</v>
      </c>
      <c r="D89" s="460" t="s">
        <v>140</v>
      </c>
      <c r="E89" s="323"/>
      <c r="F89" s="184"/>
      <c r="G89" s="324"/>
      <c r="H89" s="325"/>
      <c r="I89" s="326"/>
      <c r="J89" s="391" t="s">
        <v>141</v>
      </c>
      <c r="K89" s="328">
        <v>2691460619</v>
      </c>
      <c r="L89" s="329"/>
      <c r="M89" s="329"/>
      <c r="N89" s="330"/>
      <c r="O89" s="329"/>
      <c r="P89" s="329">
        <v>2691460619</v>
      </c>
      <c r="Q89" s="329">
        <v>0</v>
      </c>
      <c r="R89" s="329">
        <v>2616280000</v>
      </c>
      <c r="S89" s="329">
        <v>2479482947</v>
      </c>
      <c r="T89" s="329">
        <v>941473082.67000008</v>
      </c>
      <c r="U89" s="329">
        <v>941473082.67000008</v>
      </c>
      <c r="V89" s="329">
        <v>941473082.67000008</v>
      </c>
      <c r="W89" s="475">
        <v>0.92124065628024709</v>
      </c>
      <c r="X89" s="219">
        <v>0.3498000587576125</v>
      </c>
    </row>
    <row r="90" spans="1:24" s="311" customFormat="1" ht="42" customHeight="1" x14ac:dyDescent="0.25">
      <c r="A90" s="321" t="s">
        <v>111</v>
      </c>
      <c r="B90" s="322" t="s">
        <v>133</v>
      </c>
      <c r="C90" s="322" t="s">
        <v>115</v>
      </c>
      <c r="D90" s="460" t="s">
        <v>140</v>
      </c>
      <c r="E90" s="460" t="s">
        <v>127</v>
      </c>
      <c r="F90" s="184"/>
      <c r="G90" s="324">
        <v>10</v>
      </c>
      <c r="H90" s="325" t="s">
        <v>40</v>
      </c>
      <c r="I90" s="326" t="s">
        <v>41</v>
      </c>
      <c r="J90" s="391" t="s">
        <v>128</v>
      </c>
      <c r="K90" s="328">
        <v>2691460619</v>
      </c>
      <c r="L90" s="328">
        <v>0</v>
      </c>
      <c r="M90" s="328">
        <v>0</v>
      </c>
      <c r="N90" s="328">
        <v>0</v>
      </c>
      <c r="O90" s="328">
        <v>0</v>
      </c>
      <c r="P90" s="329">
        <v>2691460619</v>
      </c>
      <c r="Q90" s="329">
        <v>0</v>
      </c>
      <c r="R90" s="329">
        <v>2616280000</v>
      </c>
      <c r="S90" s="329">
        <v>2479482947</v>
      </c>
      <c r="T90" s="329">
        <v>941473082.67000008</v>
      </c>
      <c r="U90" s="329">
        <v>941473082.67000008</v>
      </c>
      <c r="V90" s="329">
        <v>941473082.67000008</v>
      </c>
      <c r="W90" s="475">
        <v>0.92124065628024709</v>
      </c>
      <c r="X90" s="219">
        <v>0.3498000587576125</v>
      </c>
    </row>
    <row r="91" spans="1:24" s="346" customFormat="1" ht="27.6" customHeight="1" x14ac:dyDescent="0.25">
      <c r="A91" s="191" t="s">
        <v>111</v>
      </c>
      <c r="B91" s="192" t="s">
        <v>133</v>
      </c>
      <c r="C91" s="192" t="s">
        <v>115</v>
      </c>
      <c r="D91" s="461" t="s">
        <v>140</v>
      </c>
      <c r="E91" s="183" t="s">
        <v>127</v>
      </c>
      <c r="F91" s="184" t="s">
        <v>142</v>
      </c>
      <c r="G91" s="185">
        <v>10</v>
      </c>
      <c r="H91" s="184" t="s">
        <v>40</v>
      </c>
      <c r="I91" s="186" t="s">
        <v>41</v>
      </c>
      <c r="J91" s="193" t="s">
        <v>143</v>
      </c>
      <c r="K91" s="227">
        <v>1650000000</v>
      </c>
      <c r="L91" s="344"/>
      <c r="M91" s="344"/>
      <c r="N91" s="345"/>
      <c r="O91" s="344"/>
      <c r="P91" s="344">
        <v>1650000000</v>
      </c>
      <c r="Q91" s="344">
        <v>0</v>
      </c>
      <c r="R91" s="344">
        <v>1628000000</v>
      </c>
      <c r="S91" s="344">
        <v>1564302947</v>
      </c>
      <c r="T91" s="344">
        <v>610836416</v>
      </c>
      <c r="U91" s="345">
        <v>610836416</v>
      </c>
      <c r="V91" s="345">
        <v>610836416</v>
      </c>
      <c r="W91" s="485">
        <v>0.94806239212121213</v>
      </c>
      <c r="X91" s="225">
        <v>0.37020388848484848</v>
      </c>
    </row>
    <row r="92" spans="1:24" s="346" customFormat="1" ht="37.200000000000003" customHeight="1" x14ac:dyDescent="0.25">
      <c r="A92" s="191" t="s">
        <v>111</v>
      </c>
      <c r="B92" s="192" t="s">
        <v>133</v>
      </c>
      <c r="C92" s="192" t="s">
        <v>115</v>
      </c>
      <c r="D92" s="461" t="s">
        <v>140</v>
      </c>
      <c r="E92" s="183" t="s">
        <v>127</v>
      </c>
      <c r="F92" s="184" t="s">
        <v>144</v>
      </c>
      <c r="G92" s="185">
        <v>10</v>
      </c>
      <c r="H92" s="184" t="s">
        <v>40</v>
      </c>
      <c r="I92" s="186" t="s">
        <v>41</v>
      </c>
      <c r="J92" s="193" t="s">
        <v>145</v>
      </c>
      <c r="K92" s="227">
        <v>1041460619</v>
      </c>
      <c r="L92" s="344"/>
      <c r="M92" s="344"/>
      <c r="N92" s="345"/>
      <c r="O92" s="344"/>
      <c r="P92" s="344">
        <v>1041460619</v>
      </c>
      <c r="Q92" s="344"/>
      <c r="R92" s="344">
        <v>988280000</v>
      </c>
      <c r="S92" s="344">
        <v>915180000</v>
      </c>
      <c r="T92" s="344">
        <v>330636666.67000002</v>
      </c>
      <c r="U92" s="345">
        <v>330636666.67000002</v>
      </c>
      <c r="V92" s="345">
        <v>330636666.67000002</v>
      </c>
      <c r="W92" s="485">
        <v>0.87874662114324265</v>
      </c>
      <c r="X92" s="225">
        <v>0.31747399818869199</v>
      </c>
    </row>
    <row r="93" spans="1:24" s="311" customFormat="1" ht="32.4" customHeight="1" x14ac:dyDescent="0.25">
      <c r="A93" s="321" t="s">
        <v>111</v>
      </c>
      <c r="B93" s="322" t="s">
        <v>133</v>
      </c>
      <c r="C93" s="322" t="s">
        <v>115</v>
      </c>
      <c r="D93" s="460" t="s">
        <v>146</v>
      </c>
      <c r="E93" s="323"/>
      <c r="F93" s="469"/>
      <c r="G93" s="324"/>
      <c r="H93" s="325"/>
      <c r="I93" s="326"/>
      <c r="J93" s="391" t="s">
        <v>147</v>
      </c>
      <c r="K93" s="328">
        <v>1345730309</v>
      </c>
      <c r="L93" s="328">
        <v>20000000</v>
      </c>
      <c r="M93" s="328">
        <v>20000000</v>
      </c>
      <c r="N93" s="328">
        <v>0</v>
      </c>
      <c r="O93" s="328">
        <v>0</v>
      </c>
      <c r="P93" s="329">
        <v>1345730309</v>
      </c>
      <c r="Q93" s="329">
        <v>0</v>
      </c>
      <c r="R93" s="329">
        <v>1342080309</v>
      </c>
      <c r="S93" s="329">
        <v>1342080309</v>
      </c>
      <c r="T93" s="329">
        <v>277247661.51999998</v>
      </c>
      <c r="U93" s="329">
        <v>277247661.51999998</v>
      </c>
      <c r="V93" s="329">
        <v>277247661.51999998</v>
      </c>
      <c r="W93" s="475">
        <v>0.9972877180698172</v>
      </c>
      <c r="X93" s="219">
        <v>0.20602022534962464</v>
      </c>
    </row>
    <row r="94" spans="1:24" s="311" customFormat="1" ht="47.4" customHeight="1" x14ac:dyDescent="0.25">
      <c r="A94" s="321" t="s">
        <v>111</v>
      </c>
      <c r="B94" s="322" t="s">
        <v>133</v>
      </c>
      <c r="C94" s="322" t="s">
        <v>115</v>
      </c>
      <c r="D94" s="460" t="s">
        <v>146</v>
      </c>
      <c r="E94" s="460" t="s">
        <v>148</v>
      </c>
      <c r="F94" s="325"/>
      <c r="G94" s="324">
        <v>10</v>
      </c>
      <c r="H94" s="325" t="s">
        <v>40</v>
      </c>
      <c r="I94" s="326" t="s">
        <v>41</v>
      </c>
      <c r="J94" s="331" t="s">
        <v>149</v>
      </c>
      <c r="K94" s="328">
        <v>1345730309</v>
      </c>
      <c r="L94" s="328">
        <v>20000000</v>
      </c>
      <c r="M94" s="328">
        <v>20000000</v>
      </c>
      <c r="N94" s="328">
        <v>0</v>
      </c>
      <c r="O94" s="328">
        <v>0</v>
      </c>
      <c r="P94" s="329">
        <v>1345730309</v>
      </c>
      <c r="Q94" s="330">
        <v>0</v>
      </c>
      <c r="R94" s="330">
        <v>1342080309</v>
      </c>
      <c r="S94" s="330">
        <v>1342080309</v>
      </c>
      <c r="T94" s="330">
        <v>277247661.51999998</v>
      </c>
      <c r="U94" s="330">
        <v>277247661.51999998</v>
      </c>
      <c r="V94" s="330">
        <v>277247661.51999998</v>
      </c>
      <c r="W94" s="475">
        <v>0.9972877180698172</v>
      </c>
      <c r="X94" s="219">
        <v>0.20602022534962464</v>
      </c>
    </row>
    <row r="95" spans="1:24" s="346" customFormat="1" ht="25.95" customHeight="1" x14ac:dyDescent="0.25">
      <c r="A95" s="191" t="s">
        <v>111</v>
      </c>
      <c r="B95" s="192" t="s">
        <v>133</v>
      </c>
      <c r="C95" s="192" t="s">
        <v>115</v>
      </c>
      <c r="D95" s="461" t="s">
        <v>146</v>
      </c>
      <c r="E95" s="183" t="s">
        <v>148</v>
      </c>
      <c r="F95" s="184" t="s">
        <v>150</v>
      </c>
      <c r="G95" s="185">
        <v>10</v>
      </c>
      <c r="H95" s="184" t="s">
        <v>40</v>
      </c>
      <c r="I95" s="186" t="s">
        <v>41</v>
      </c>
      <c r="J95" s="193" t="s">
        <v>151</v>
      </c>
      <c r="K95" s="227">
        <v>20000000</v>
      </c>
      <c r="L95" s="344">
        <v>20000000</v>
      </c>
      <c r="M95" s="344"/>
      <c r="N95" s="345"/>
      <c r="O95" s="344"/>
      <c r="P95" s="344">
        <v>0</v>
      </c>
      <c r="Q95" s="344"/>
      <c r="R95" s="344">
        <v>0</v>
      </c>
      <c r="S95" s="344">
        <v>0</v>
      </c>
      <c r="T95" s="344">
        <v>0</v>
      </c>
      <c r="U95" s="345">
        <v>0</v>
      </c>
      <c r="V95" s="345">
        <v>0</v>
      </c>
      <c r="W95" s="485" t="e">
        <v>#DIV/0!</v>
      </c>
      <c r="X95" s="225" t="e">
        <v>#DIV/0!</v>
      </c>
    </row>
    <row r="96" spans="1:24" s="346" customFormat="1" ht="27.6" customHeight="1" x14ac:dyDescent="0.25">
      <c r="A96" s="191" t="s">
        <v>111</v>
      </c>
      <c r="B96" s="192" t="s">
        <v>133</v>
      </c>
      <c r="C96" s="192" t="s">
        <v>115</v>
      </c>
      <c r="D96" s="461" t="s">
        <v>146</v>
      </c>
      <c r="E96" s="183" t="s">
        <v>148</v>
      </c>
      <c r="F96" s="184" t="s">
        <v>152</v>
      </c>
      <c r="G96" s="185">
        <v>10</v>
      </c>
      <c r="H96" s="184" t="s">
        <v>40</v>
      </c>
      <c r="I96" s="186" t="s">
        <v>41</v>
      </c>
      <c r="J96" s="193" t="s">
        <v>153</v>
      </c>
      <c r="K96" s="227">
        <v>1325730309</v>
      </c>
      <c r="L96" s="344"/>
      <c r="M96" s="344">
        <v>20000000</v>
      </c>
      <c r="N96" s="345"/>
      <c r="O96" s="344"/>
      <c r="P96" s="344">
        <v>1345730309</v>
      </c>
      <c r="Q96" s="344"/>
      <c r="R96" s="344">
        <v>1342080309</v>
      </c>
      <c r="S96" s="344">
        <v>1342080309</v>
      </c>
      <c r="T96" s="344">
        <v>277247661.51999998</v>
      </c>
      <c r="U96" s="345">
        <v>277247661.51999998</v>
      </c>
      <c r="V96" s="345">
        <v>277247661.51999998</v>
      </c>
      <c r="W96" s="485">
        <v>0.9972877180698172</v>
      </c>
      <c r="X96" s="225">
        <v>0.20602022534962464</v>
      </c>
    </row>
    <row r="97" spans="1:24" s="346" customFormat="1" ht="45" customHeight="1" x14ac:dyDescent="0.25">
      <c r="A97" s="321" t="s">
        <v>111</v>
      </c>
      <c r="B97" s="322" t="s">
        <v>133</v>
      </c>
      <c r="C97" s="322" t="s">
        <v>115</v>
      </c>
      <c r="D97" s="460">
        <v>26</v>
      </c>
      <c r="E97" s="392"/>
      <c r="F97" s="393"/>
      <c r="G97" s="324"/>
      <c r="H97" s="325"/>
      <c r="I97" s="326"/>
      <c r="J97" s="391" t="s">
        <v>154</v>
      </c>
      <c r="K97" s="328">
        <v>110000000000</v>
      </c>
      <c r="L97" s="328">
        <v>16023390800</v>
      </c>
      <c r="M97" s="328">
        <v>16023390800</v>
      </c>
      <c r="N97" s="328">
        <v>0</v>
      </c>
      <c r="O97" s="328">
        <v>0</v>
      </c>
      <c r="P97" s="328">
        <v>110000000000</v>
      </c>
      <c r="Q97" s="328">
        <v>0</v>
      </c>
      <c r="R97" s="328">
        <v>109476026305.91</v>
      </c>
      <c r="S97" s="328">
        <v>71759748637.669998</v>
      </c>
      <c r="T97" s="328">
        <v>39435538047.260002</v>
      </c>
      <c r="U97" s="328">
        <v>39435538047.260002</v>
      </c>
      <c r="V97" s="328">
        <v>39435538047.260002</v>
      </c>
      <c r="W97" s="475">
        <v>0.65236135125154548</v>
      </c>
      <c r="X97" s="219">
        <v>0.35850489133872732</v>
      </c>
    </row>
    <row r="98" spans="1:24" s="346" customFormat="1" ht="55.2" customHeight="1" x14ac:dyDescent="0.25">
      <c r="A98" s="321" t="s">
        <v>111</v>
      </c>
      <c r="B98" s="322" t="s">
        <v>133</v>
      </c>
      <c r="C98" s="322" t="s">
        <v>115</v>
      </c>
      <c r="D98" s="460">
        <v>26</v>
      </c>
      <c r="E98" s="460" t="s">
        <v>148</v>
      </c>
      <c r="F98" s="393"/>
      <c r="G98" s="324">
        <v>10</v>
      </c>
      <c r="H98" s="325" t="s">
        <v>40</v>
      </c>
      <c r="I98" s="326" t="s">
        <v>41</v>
      </c>
      <c r="J98" s="317" t="s">
        <v>149</v>
      </c>
      <c r="K98" s="318">
        <v>110000000000</v>
      </c>
      <c r="L98" s="318">
        <v>16023390800</v>
      </c>
      <c r="M98" s="318">
        <v>16023390800</v>
      </c>
      <c r="N98" s="318">
        <v>0</v>
      </c>
      <c r="O98" s="318">
        <v>0</v>
      </c>
      <c r="P98" s="329">
        <v>110000000000</v>
      </c>
      <c r="Q98" s="320">
        <v>0</v>
      </c>
      <c r="R98" s="320">
        <v>109476026305.91</v>
      </c>
      <c r="S98" s="320">
        <v>71759748637.669998</v>
      </c>
      <c r="T98" s="320">
        <v>39435538047.260002</v>
      </c>
      <c r="U98" s="320">
        <v>39435538047.260002</v>
      </c>
      <c r="V98" s="320">
        <v>39435538047.260002</v>
      </c>
      <c r="W98" s="475">
        <v>0.65236135125154548</v>
      </c>
      <c r="X98" s="219">
        <v>0.35850489133872732</v>
      </c>
    </row>
    <row r="99" spans="1:24" s="346" customFormat="1" ht="19.95" customHeight="1" x14ac:dyDescent="0.25">
      <c r="A99" s="395" t="s">
        <v>111</v>
      </c>
      <c r="B99" s="396" t="s">
        <v>133</v>
      </c>
      <c r="C99" s="396" t="s">
        <v>115</v>
      </c>
      <c r="D99" s="462">
        <v>26</v>
      </c>
      <c r="E99" s="184" t="s">
        <v>148</v>
      </c>
      <c r="F99" s="184" t="s">
        <v>155</v>
      </c>
      <c r="G99" s="384">
        <v>10</v>
      </c>
      <c r="H99" s="184" t="s">
        <v>40</v>
      </c>
      <c r="I99" s="186" t="s">
        <v>41</v>
      </c>
      <c r="J99" s="397" t="s">
        <v>156</v>
      </c>
      <c r="K99" s="386">
        <v>31608456000</v>
      </c>
      <c r="L99" s="387">
        <v>1366334025</v>
      </c>
      <c r="M99" s="387">
        <v>8518148000</v>
      </c>
      <c r="N99" s="388"/>
      <c r="O99" s="387"/>
      <c r="P99" s="387">
        <v>38760269975</v>
      </c>
      <c r="Q99" s="387"/>
      <c r="R99" s="387">
        <v>38677444621.860001</v>
      </c>
      <c r="S99" s="387">
        <v>35818148000</v>
      </c>
      <c r="T99" s="387">
        <v>17809074000</v>
      </c>
      <c r="U99" s="388">
        <v>17809074000</v>
      </c>
      <c r="V99" s="388">
        <v>17809074000</v>
      </c>
      <c r="W99" s="485">
        <v>0.9240943889994151</v>
      </c>
      <c r="X99" s="225">
        <v>0.45946723310974563</v>
      </c>
    </row>
    <row r="100" spans="1:24" s="346" customFormat="1" ht="19.95" customHeight="1" x14ac:dyDescent="0.25">
      <c r="A100" s="395" t="s">
        <v>111</v>
      </c>
      <c r="B100" s="396" t="s">
        <v>133</v>
      </c>
      <c r="C100" s="396" t="s">
        <v>115</v>
      </c>
      <c r="D100" s="462">
        <v>26</v>
      </c>
      <c r="E100" s="184" t="s">
        <v>148</v>
      </c>
      <c r="F100" s="184" t="s">
        <v>157</v>
      </c>
      <c r="G100" s="384">
        <v>10</v>
      </c>
      <c r="H100" s="184" t="s">
        <v>40</v>
      </c>
      <c r="I100" s="186" t="s">
        <v>41</v>
      </c>
      <c r="J100" s="397" t="s">
        <v>158</v>
      </c>
      <c r="K100" s="386">
        <v>34886584000</v>
      </c>
      <c r="L100" s="387"/>
      <c r="M100" s="387">
        <v>3719916000</v>
      </c>
      <c r="N100" s="388"/>
      <c r="O100" s="387"/>
      <c r="P100" s="387">
        <v>38606500000</v>
      </c>
      <c r="Q100" s="387"/>
      <c r="R100" s="387">
        <v>38606500000</v>
      </c>
      <c r="S100" s="387">
        <v>16711461000</v>
      </c>
      <c r="T100" s="387">
        <v>13722822750</v>
      </c>
      <c r="U100" s="388">
        <v>13722822750</v>
      </c>
      <c r="V100" s="388">
        <v>13722822750</v>
      </c>
      <c r="W100" s="485">
        <v>0.43286651211583543</v>
      </c>
      <c r="X100" s="225">
        <v>0.35545368655537279</v>
      </c>
    </row>
    <row r="101" spans="1:24" s="346" customFormat="1" ht="19.95" customHeight="1" x14ac:dyDescent="0.25">
      <c r="A101" s="395" t="s">
        <v>111</v>
      </c>
      <c r="B101" s="396" t="s">
        <v>133</v>
      </c>
      <c r="C101" s="396" t="s">
        <v>115</v>
      </c>
      <c r="D101" s="462">
        <v>26</v>
      </c>
      <c r="E101" s="184" t="s">
        <v>148</v>
      </c>
      <c r="F101" s="184" t="s">
        <v>159</v>
      </c>
      <c r="G101" s="384">
        <v>10</v>
      </c>
      <c r="H101" s="184" t="s">
        <v>40</v>
      </c>
      <c r="I101" s="186" t="s">
        <v>41</v>
      </c>
      <c r="J101" s="397" t="s">
        <v>160</v>
      </c>
      <c r="K101" s="386">
        <v>7502350000</v>
      </c>
      <c r="L101" s="387">
        <v>3812037388</v>
      </c>
      <c r="M101" s="387"/>
      <c r="N101" s="388"/>
      <c r="O101" s="387"/>
      <c r="P101" s="387">
        <v>3690312612</v>
      </c>
      <c r="Q101" s="387"/>
      <c r="R101" s="387">
        <v>3643751277.3800001</v>
      </c>
      <c r="S101" s="387">
        <v>2919138666</v>
      </c>
      <c r="T101" s="387">
        <v>1107940664</v>
      </c>
      <c r="U101" s="388">
        <v>1107940664</v>
      </c>
      <c r="V101" s="388">
        <v>1107940664</v>
      </c>
      <c r="W101" s="485">
        <v>0.791027474612224</v>
      </c>
      <c r="X101" s="225">
        <v>0.30022948744159128</v>
      </c>
    </row>
    <row r="102" spans="1:24" s="346" customFormat="1" ht="19.95" customHeight="1" x14ac:dyDescent="0.25">
      <c r="A102" s="395" t="s">
        <v>111</v>
      </c>
      <c r="B102" s="396" t="s">
        <v>133</v>
      </c>
      <c r="C102" s="396" t="s">
        <v>115</v>
      </c>
      <c r="D102" s="462" t="s">
        <v>161</v>
      </c>
      <c r="E102" s="184" t="s">
        <v>148</v>
      </c>
      <c r="F102" s="184" t="s">
        <v>162</v>
      </c>
      <c r="G102" s="384">
        <v>10</v>
      </c>
      <c r="H102" s="184" t="s">
        <v>40</v>
      </c>
      <c r="I102" s="186" t="s">
        <v>41</v>
      </c>
      <c r="J102" s="397" t="s">
        <v>163</v>
      </c>
      <c r="K102" s="386">
        <v>10999660000</v>
      </c>
      <c r="L102" s="387">
        <v>2326871387</v>
      </c>
      <c r="M102" s="387">
        <v>1</v>
      </c>
      <c r="N102" s="388"/>
      <c r="O102" s="387"/>
      <c r="P102" s="387">
        <v>8672788614</v>
      </c>
      <c r="Q102" s="387"/>
      <c r="R102" s="387">
        <v>8603916779.7700005</v>
      </c>
      <c r="S102" s="387">
        <v>6407188166.6700001</v>
      </c>
      <c r="T102" s="387">
        <v>3102321166.3299999</v>
      </c>
      <c r="U102" s="388">
        <v>3102321166.3299999</v>
      </c>
      <c r="V102" s="388">
        <v>3102321166.3299999</v>
      </c>
      <c r="W102" s="485">
        <v>0.73876909167683769</v>
      </c>
      <c r="X102" s="225">
        <v>0.35770745770536772</v>
      </c>
    </row>
    <row r="103" spans="1:24" s="346" customFormat="1" ht="19.95" customHeight="1" x14ac:dyDescent="0.25">
      <c r="A103" s="395" t="s">
        <v>111</v>
      </c>
      <c r="B103" s="396" t="s">
        <v>133</v>
      </c>
      <c r="C103" s="396" t="s">
        <v>115</v>
      </c>
      <c r="D103" s="462" t="s">
        <v>161</v>
      </c>
      <c r="E103" s="184" t="s">
        <v>148</v>
      </c>
      <c r="F103" s="184" t="s">
        <v>142</v>
      </c>
      <c r="G103" s="384">
        <v>10</v>
      </c>
      <c r="H103" s="184" t="s">
        <v>40</v>
      </c>
      <c r="I103" s="186" t="s">
        <v>41</v>
      </c>
      <c r="J103" s="397" t="s">
        <v>143</v>
      </c>
      <c r="K103" s="386">
        <v>25002950000</v>
      </c>
      <c r="L103" s="387">
        <v>8518148000</v>
      </c>
      <c r="M103" s="387">
        <v>3785326799</v>
      </c>
      <c r="N103" s="388"/>
      <c r="O103" s="387"/>
      <c r="P103" s="387">
        <v>20270128799</v>
      </c>
      <c r="Q103" s="387"/>
      <c r="R103" s="387">
        <v>19944413626.900002</v>
      </c>
      <c r="S103" s="387">
        <v>9903812805</v>
      </c>
      <c r="T103" s="387">
        <v>3693379466.9299998</v>
      </c>
      <c r="U103" s="388">
        <v>3693379466.9299998</v>
      </c>
      <c r="V103" s="388">
        <v>3693379466.9299998</v>
      </c>
      <c r="W103" s="485">
        <v>0.48859150838195914</v>
      </c>
      <c r="X103" s="225">
        <v>0.18220799204355365</v>
      </c>
    </row>
    <row r="104" spans="1:24" s="346" customFormat="1" ht="31.2" x14ac:dyDescent="0.25">
      <c r="A104" s="321" t="s">
        <v>111</v>
      </c>
      <c r="B104" s="322" t="s">
        <v>133</v>
      </c>
      <c r="C104" s="322" t="s">
        <v>115</v>
      </c>
      <c r="D104" s="460">
        <v>27</v>
      </c>
      <c r="E104" s="392"/>
      <c r="F104" s="393"/>
      <c r="G104" s="324"/>
      <c r="H104" s="325"/>
      <c r="I104" s="326"/>
      <c r="J104" s="391" t="s">
        <v>164</v>
      </c>
      <c r="K104" s="328">
        <v>700000000</v>
      </c>
      <c r="L104" s="328">
        <v>0</v>
      </c>
      <c r="M104" s="328">
        <v>0</v>
      </c>
      <c r="N104" s="328">
        <v>0</v>
      </c>
      <c r="O104" s="328">
        <v>0</v>
      </c>
      <c r="P104" s="328">
        <v>700000000</v>
      </c>
      <c r="Q104" s="328">
        <v>0</v>
      </c>
      <c r="R104" s="328">
        <v>214592688</v>
      </c>
      <c r="S104" s="328">
        <v>0</v>
      </c>
      <c r="T104" s="328">
        <v>0</v>
      </c>
      <c r="U104" s="328">
        <v>0</v>
      </c>
      <c r="V104" s="328">
        <v>0</v>
      </c>
      <c r="W104" s="475">
        <v>0</v>
      </c>
      <c r="X104" s="219">
        <v>0</v>
      </c>
    </row>
    <row r="105" spans="1:24" s="346" customFormat="1" ht="41.4" customHeight="1" x14ac:dyDescent="0.25">
      <c r="A105" s="322" t="s">
        <v>111</v>
      </c>
      <c r="B105" s="322" t="s">
        <v>133</v>
      </c>
      <c r="C105" s="322" t="s">
        <v>115</v>
      </c>
      <c r="D105" s="460">
        <v>27</v>
      </c>
      <c r="E105" s="322" t="s">
        <v>148</v>
      </c>
      <c r="F105" s="393"/>
      <c r="G105" s="324">
        <v>10</v>
      </c>
      <c r="H105" s="325" t="s">
        <v>40</v>
      </c>
      <c r="I105" s="326" t="s">
        <v>41</v>
      </c>
      <c r="J105" s="317" t="s">
        <v>149</v>
      </c>
      <c r="K105" s="318">
        <v>700000000</v>
      </c>
      <c r="L105" s="318">
        <v>0</v>
      </c>
      <c r="M105" s="318">
        <v>0</v>
      </c>
      <c r="N105" s="318">
        <v>0</v>
      </c>
      <c r="O105" s="318">
        <v>0</v>
      </c>
      <c r="P105" s="328">
        <v>700000000</v>
      </c>
      <c r="Q105" s="320">
        <v>0</v>
      </c>
      <c r="R105" s="320">
        <v>214592688</v>
      </c>
      <c r="S105" s="320">
        <v>0</v>
      </c>
      <c r="T105" s="320">
        <v>0</v>
      </c>
      <c r="U105" s="320">
        <v>0</v>
      </c>
      <c r="V105" s="320">
        <v>0</v>
      </c>
      <c r="W105" s="475">
        <v>0</v>
      </c>
      <c r="X105" s="219">
        <v>0</v>
      </c>
    </row>
    <row r="106" spans="1:24" s="346" customFormat="1" ht="19.95" customHeight="1" x14ac:dyDescent="0.25">
      <c r="A106" s="402" t="s">
        <v>111</v>
      </c>
      <c r="B106" s="403" t="s">
        <v>133</v>
      </c>
      <c r="C106" s="403" t="s">
        <v>115</v>
      </c>
      <c r="D106" s="463">
        <v>27</v>
      </c>
      <c r="E106" s="383" t="s">
        <v>148</v>
      </c>
      <c r="F106" s="184" t="s">
        <v>165</v>
      </c>
      <c r="G106" s="384">
        <v>10</v>
      </c>
      <c r="H106" s="383" t="s">
        <v>166</v>
      </c>
      <c r="I106" s="385" t="s">
        <v>41</v>
      </c>
      <c r="J106" s="397" t="s">
        <v>167</v>
      </c>
      <c r="K106" s="386">
        <v>700000000</v>
      </c>
      <c r="L106" s="387"/>
      <c r="M106" s="387"/>
      <c r="N106" s="388"/>
      <c r="O106" s="387"/>
      <c r="P106" s="387">
        <v>700000000</v>
      </c>
      <c r="Q106" s="387"/>
      <c r="R106" s="387">
        <v>214592688</v>
      </c>
      <c r="S106" s="387">
        <v>0</v>
      </c>
      <c r="T106" s="387">
        <v>0</v>
      </c>
      <c r="U106" s="388">
        <v>0</v>
      </c>
      <c r="V106" s="388">
        <v>0</v>
      </c>
      <c r="W106" s="485">
        <v>0</v>
      </c>
      <c r="X106" s="225">
        <v>0</v>
      </c>
    </row>
    <row r="107" spans="1:24" s="346" customFormat="1" ht="31.2" x14ac:dyDescent="0.25">
      <c r="A107" s="321" t="s">
        <v>111</v>
      </c>
      <c r="B107" s="322" t="s">
        <v>133</v>
      </c>
      <c r="C107" s="322" t="s">
        <v>115</v>
      </c>
      <c r="D107" s="460">
        <v>28</v>
      </c>
      <c r="E107" s="392"/>
      <c r="F107" s="393"/>
      <c r="G107" s="324"/>
      <c r="H107" s="325"/>
      <c r="I107" s="326"/>
      <c r="J107" s="391" t="s">
        <v>168</v>
      </c>
      <c r="K107" s="328">
        <v>100000000000</v>
      </c>
      <c r="L107" s="328">
        <v>0</v>
      </c>
      <c r="M107" s="328">
        <v>0</v>
      </c>
      <c r="N107" s="328">
        <v>0</v>
      </c>
      <c r="O107" s="328">
        <v>0</v>
      </c>
      <c r="P107" s="328">
        <v>100000000000</v>
      </c>
      <c r="Q107" s="328">
        <v>0</v>
      </c>
      <c r="R107" s="328">
        <v>73448286766.660004</v>
      </c>
      <c r="S107" s="328">
        <v>27885868296.330002</v>
      </c>
      <c r="T107" s="328">
        <v>1303249977.6700001</v>
      </c>
      <c r="U107" s="328">
        <v>1303249977.6700001</v>
      </c>
      <c r="V107" s="328">
        <v>1303249977.6700001</v>
      </c>
      <c r="W107" s="475">
        <v>0.27885868296330002</v>
      </c>
      <c r="X107" s="219">
        <v>1.3032499776700001E-2</v>
      </c>
    </row>
    <row r="108" spans="1:24" s="346" customFormat="1" ht="60" customHeight="1" x14ac:dyDescent="0.25">
      <c r="A108" s="321" t="s">
        <v>111</v>
      </c>
      <c r="B108" s="322" t="s">
        <v>133</v>
      </c>
      <c r="C108" s="322" t="s">
        <v>115</v>
      </c>
      <c r="D108" s="460">
        <v>28</v>
      </c>
      <c r="E108" s="460" t="s">
        <v>127</v>
      </c>
      <c r="F108" s="393"/>
      <c r="G108" s="324">
        <v>10</v>
      </c>
      <c r="H108" s="325" t="s">
        <v>40</v>
      </c>
      <c r="I108" s="326" t="s">
        <v>41</v>
      </c>
      <c r="J108" s="317" t="s">
        <v>128</v>
      </c>
      <c r="K108" s="318">
        <v>100000000000</v>
      </c>
      <c r="L108" s="318">
        <v>0</v>
      </c>
      <c r="M108" s="318">
        <v>0</v>
      </c>
      <c r="N108" s="318">
        <v>0</v>
      </c>
      <c r="O108" s="318">
        <v>0</v>
      </c>
      <c r="P108" s="328">
        <v>100000000000</v>
      </c>
      <c r="Q108" s="320">
        <v>0</v>
      </c>
      <c r="R108" s="320">
        <v>73448286766.660004</v>
      </c>
      <c r="S108" s="320">
        <v>27885868296.330002</v>
      </c>
      <c r="T108" s="320">
        <v>1303249977.6700001</v>
      </c>
      <c r="U108" s="320">
        <v>1303249977.6700001</v>
      </c>
      <c r="V108" s="320">
        <v>1303249977.6700001</v>
      </c>
      <c r="W108" s="475">
        <v>0.27885868296330002</v>
      </c>
      <c r="X108" s="219">
        <v>1.3032499776700001E-2</v>
      </c>
    </row>
    <row r="109" spans="1:24" s="346" customFormat="1" ht="36" customHeight="1" x14ac:dyDescent="0.25">
      <c r="A109" s="402" t="s">
        <v>111</v>
      </c>
      <c r="B109" s="403" t="s">
        <v>133</v>
      </c>
      <c r="C109" s="403" t="s">
        <v>115</v>
      </c>
      <c r="D109" s="463">
        <v>28</v>
      </c>
      <c r="E109" s="383" t="s">
        <v>127</v>
      </c>
      <c r="F109" s="184" t="s">
        <v>169</v>
      </c>
      <c r="G109" s="384">
        <v>10</v>
      </c>
      <c r="H109" s="383" t="s">
        <v>40</v>
      </c>
      <c r="I109" s="385" t="s">
        <v>41</v>
      </c>
      <c r="J109" s="397" t="s">
        <v>170</v>
      </c>
      <c r="K109" s="386">
        <v>100000000000</v>
      </c>
      <c r="L109" s="387"/>
      <c r="M109" s="387"/>
      <c r="N109" s="388"/>
      <c r="O109" s="387"/>
      <c r="P109" s="387">
        <v>100000000000</v>
      </c>
      <c r="Q109" s="387"/>
      <c r="R109" s="387">
        <v>73448286766.660004</v>
      </c>
      <c r="S109" s="387">
        <v>27885868296.330002</v>
      </c>
      <c r="T109" s="387">
        <v>1303249977.6700001</v>
      </c>
      <c r="U109" s="388">
        <v>1303249977.6700001</v>
      </c>
      <c r="V109" s="388">
        <v>1303249977.6700001</v>
      </c>
      <c r="W109" s="485">
        <v>0.27885868296330002</v>
      </c>
      <c r="X109" s="225">
        <v>1.3032499776700001E-2</v>
      </c>
    </row>
    <row r="110" spans="1:24" s="346" customFormat="1" ht="39" x14ac:dyDescent="0.25">
      <c r="A110" s="321" t="s">
        <v>111</v>
      </c>
      <c r="B110" s="322" t="s">
        <v>133</v>
      </c>
      <c r="C110" s="322" t="s">
        <v>115</v>
      </c>
      <c r="D110" s="460">
        <v>29</v>
      </c>
      <c r="E110" s="392"/>
      <c r="F110" s="393"/>
      <c r="G110" s="394"/>
      <c r="H110" s="394"/>
      <c r="I110" s="394"/>
      <c r="J110" s="391" t="s">
        <v>171</v>
      </c>
      <c r="K110" s="328">
        <v>45000000000</v>
      </c>
      <c r="L110" s="328">
        <v>9673530652</v>
      </c>
      <c r="M110" s="328">
        <v>9673530652</v>
      </c>
      <c r="N110" s="328">
        <v>0</v>
      </c>
      <c r="O110" s="328">
        <v>0</v>
      </c>
      <c r="P110" s="328">
        <v>45000000000</v>
      </c>
      <c r="Q110" s="328">
        <v>0</v>
      </c>
      <c r="R110" s="328">
        <v>43443274071.290001</v>
      </c>
      <c r="S110" s="328">
        <v>13286404828</v>
      </c>
      <c r="T110" s="328">
        <v>5050944983</v>
      </c>
      <c r="U110" s="328">
        <v>5050944983</v>
      </c>
      <c r="V110" s="328">
        <v>5050944983</v>
      </c>
      <c r="W110" s="475">
        <v>0.2952534406222222</v>
      </c>
      <c r="X110" s="219">
        <v>0.11224322184444445</v>
      </c>
    </row>
    <row r="111" spans="1:24" s="346" customFormat="1" ht="40.950000000000003" customHeight="1" x14ac:dyDescent="0.25">
      <c r="A111" s="321" t="s">
        <v>111</v>
      </c>
      <c r="B111" s="322" t="s">
        <v>133</v>
      </c>
      <c r="C111" s="322" t="s">
        <v>115</v>
      </c>
      <c r="D111" s="460">
        <v>29</v>
      </c>
      <c r="E111" s="460" t="s">
        <v>172</v>
      </c>
      <c r="F111" s="393"/>
      <c r="G111" s="324">
        <v>10</v>
      </c>
      <c r="H111" s="325" t="s">
        <v>40</v>
      </c>
      <c r="I111" s="326" t="s">
        <v>41</v>
      </c>
      <c r="J111" s="317" t="s">
        <v>173</v>
      </c>
      <c r="K111" s="318">
        <v>45000000000</v>
      </c>
      <c r="L111" s="318">
        <v>9673530652</v>
      </c>
      <c r="M111" s="318">
        <v>9673530652</v>
      </c>
      <c r="N111" s="318">
        <v>0</v>
      </c>
      <c r="O111" s="318">
        <v>0</v>
      </c>
      <c r="P111" s="328">
        <v>45000000000</v>
      </c>
      <c r="Q111" s="320">
        <v>0</v>
      </c>
      <c r="R111" s="320">
        <v>43443274071.290001</v>
      </c>
      <c r="S111" s="320">
        <v>13286404828</v>
      </c>
      <c r="T111" s="320">
        <v>5050944983</v>
      </c>
      <c r="U111" s="320">
        <v>5050944983</v>
      </c>
      <c r="V111" s="320">
        <v>5050944983</v>
      </c>
      <c r="W111" s="475">
        <v>0.2952534406222222</v>
      </c>
      <c r="X111" s="219">
        <v>0.11224322184444445</v>
      </c>
    </row>
    <row r="112" spans="1:24" s="346" customFormat="1" ht="25.2" customHeight="1" x14ac:dyDescent="0.25">
      <c r="A112" s="402" t="s">
        <v>111</v>
      </c>
      <c r="B112" s="403" t="s">
        <v>133</v>
      </c>
      <c r="C112" s="403" t="s">
        <v>115</v>
      </c>
      <c r="D112" s="463">
        <v>29</v>
      </c>
      <c r="E112" s="383" t="s">
        <v>172</v>
      </c>
      <c r="F112" s="184" t="s">
        <v>174</v>
      </c>
      <c r="G112" s="384">
        <v>10</v>
      </c>
      <c r="H112" s="383" t="s">
        <v>40</v>
      </c>
      <c r="I112" s="385" t="s">
        <v>41</v>
      </c>
      <c r="J112" s="397" t="s">
        <v>175</v>
      </c>
      <c r="K112" s="386">
        <v>44970000000</v>
      </c>
      <c r="L112" s="387">
        <v>9673530652</v>
      </c>
      <c r="M112" s="387"/>
      <c r="N112" s="388"/>
      <c r="O112" s="387"/>
      <c r="P112" s="387">
        <v>35296469348</v>
      </c>
      <c r="Q112" s="387"/>
      <c r="R112" s="387">
        <v>33769743419.290001</v>
      </c>
      <c r="S112" s="387">
        <v>13286404828</v>
      </c>
      <c r="T112" s="387">
        <v>5050944983</v>
      </c>
      <c r="U112" s="388">
        <v>5050944983</v>
      </c>
      <c r="V112" s="388">
        <v>5050944983</v>
      </c>
      <c r="W112" s="485">
        <v>0.37642305515049612</v>
      </c>
      <c r="X112" s="225">
        <v>0.14310057284203132</v>
      </c>
    </row>
    <row r="113" spans="1:256" s="346" customFormat="1" ht="36" customHeight="1" x14ac:dyDescent="0.25">
      <c r="A113" s="402" t="s">
        <v>111</v>
      </c>
      <c r="B113" s="403" t="s">
        <v>133</v>
      </c>
      <c r="C113" s="403" t="s">
        <v>115</v>
      </c>
      <c r="D113" s="463">
        <v>29</v>
      </c>
      <c r="E113" s="383" t="s">
        <v>172</v>
      </c>
      <c r="F113" s="184" t="s">
        <v>138</v>
      </c>
      <c r="G113" s="384">
        <v>10</v>
      </c>
      <c r="H113" s="383" t="s">
        <v>40</v>
      </c>
      <c r="I113" s="385" t="s">
        <v>41</v>
      </c>
      <c r="J113" s="397" t="s">
        <v>176</v>
      </c>
      <c r="K113" s="386">
        <v>30000000</v>
      </c>
      <c r="L113" s="387"/>
      <c r="M113" s="387"/>
      <c r="N113" s="388"/>
      <c r="O113" s="387"/>
      <c r="P113" s="387">
        <v>30000000</v>
      </c>
      <c r="Q113" s="387"/>
      <c r="R113" s="387">
        <v>0</v>
      </c>
      <c r="S113" s="387">
        <v>0</v>
      </c>
      <c r="T113" s="387">
        <v>0</v>
      </c>
      <c r="U113" s="388">
        <v>0</v>
      </c>
      <c r="V113" s="388">
        <v>0</v>
      </c>
      <c r="W113" s="485">
        <v>0</v>
      </c>
      <c r="X113" s="225">
        <v>0</v>
      </c>
    </row>
    <row r="114" spans="1:256" s="311" customFormat="1" ht="23.4" x14ac:dyDescent="0.25">
      <c r="A114" s="321" t="s">
        <v>111</v>
      </c>
      <c r="B114" s="322" t="s">
        <v>177</v>
      </c>
      <c r="C114" s="322"/>
      <c r="D114" s="460"/>
      <c r="E114" s="323"/>
      <c r="F114" s="323"/>
      <c r="G114" s="324"/>
      <c r="H114" s="325"/>
      <c r="I114" s="326"/>
      <c r="J114" s="327" t="s">
        <v>178</v>
      </c>
      <c r="K114" s="328">
        <v>17900000000</v>
      </c>
      <c r="L114" s="329">
        <v>371800000</v>
      </c>
      <c r="M114" s="329">
        <v>371800000</v>
      </c>
      <c r="N114" s="330">
        <v>0</v>
      </c>
      <c r="O114" s="329">
        <v>0</v>
      </c>
      <c r="P114" s="329">
        <v>17900000000</v>
      </c>
      <c r="Q114" s="329">
        <v>0</v>
      </c>
      <c r="R114" s="329">
        <v>12988665933</v>
      </c>
      <c r="S114" s="329">
        <v>10099504744.24</v>
      </c>
      <c r="T114" s="329">
        <v>3231746098.6899996</v>
      </c>
      <c r="U114" s="330">
        <v>3231746098.6899996</v>
      </c>
      <c r="V114" s="330">
        <v>3231746098.6899996</v>
      </c>
      <c r="W114" s="475">
        <v>0.56421814213631283</v>
      </c>
      <c r="X114" s="219">
        <v>0.18054447478715083</v>
      </c>
    </row>
    <row r="115" spans="1:256" s="311" customFormat="1" ht="25.2" customHeight="1" x14ac:dyDescent="0.25">
      <c r="A115" s="321" t="s">
        <v>111</v>
      </c>
      <c r="B115" s="322" t="s">
        <v>177</v>
      </c>
      <c r="C115" s="322" t="s">
        <v>115</v>
      </c>
      <c r="D115" s="460"/>
      <c r="E115" s="323"/>
      <c r="F115" s="325"/>
      <c r="G115" s="324"/>
      <c r="H115" s="325"/>
      <c r="I115" s="326"/>
      <c r="J115" s="398" t="s">
        <v>116</v>
      </c>
      <c r="K115" s="328">
        <v>17900000000</v>
      </c>
      <c r="L115" s="328">
        <v>371800000</v>
      </c>
      <c r="M115" s="328">
        <v>371800000</v>
      </c>
      <c r="N115" s="328">
        <v>0</v>
      </c>
      <c r="O115" s="328">
        <v>0</v>
      </c>
      <c r="P115" s="328">
        <v>17900000000</v>
      </c>
      <c r="Q115" s="328">
        <v>0</v>
      </c>
      <c r="R115" s="328">
        <v>12988665933</v>
      </c>
      <c r="S115" s="328">
        <v>10099504744.24</v>
      </c>
      <c r="T115" s="328">
        <v>3231746098.6899996</v>
      </c>
      <c r="U115" s="328">
        <v>3231746098.6899996</v>
      </c>
      <c r="V115" s="328">
        <v>3231746098.6899996</v>
      </c>
      <c r="W115" s="475">
        <v>0.56421814213631283</v>
      </c>
      <c r="X115" s="219">
        <v>0.18054447478715083</v>
      </c>
    </row>
    <row r="116" spans="1:256" s="311" customFormat="1" ht="39" x14ac:dyDescent="0.25">
      <c r="A116" s="321" t="s">
        <v>111</v>
      </c>
      <c r="B116" s="322" t="s">
        <v>177</v>
      </c>
      <c r="C116" s="322" t="s">
        <v>115</v>
      </c>
      <c r="D116" s="460">
        <v>7</v>
      </c>
      <c r="E116" s="323"/>
      <c r="F116" s="325"/>
      <c r="G116" s="324"/>
      <c r="H116" s="325"/>
      <c r="I116" s="326"/>
      <c r="J116" s="398" t="s">
        <v>179</v>
      </c>
      <c r="K116" s="328">
        <v>6000000000</v>
      </c>
      <c r="L116" s="328">
        <v>0</v>
      </c>
      <c r="M116" s="328">
        <v>0</v>
      </c>
      <c r="N116" s="328">
        <v>0</v>
      </c>
      <c r="O116" s="328">
        <v>0</v>
      </c>
      <c r="P116" s="328">
        <v>6000000000</v>
      </c>
      <c r="Q116" s="328">
        <v>0</v>
      </c>
      <c r="R116" s="328">
        <v>3077847416</v>
      </c>
      <c r="S116" s="328">
        <v>2270819101.4299998</v>
      </c>
      <c r="T116" s="328">
        <v>594049263.75</v>
      </c>
      <c r="U116" s="328">
        <v>594049263.75</v>
      </c>
      <c r="V116" s="328">
        <v>594049263.75</v>
      </c>
      <c r="W116" s="475">
        <v>0.37846985023833329</v>
      </c>
      <c r="X116" s="219">
        <v>9.9008210624999995E-2</v>
      </c>
    </row>
    <row r="117" spans="1:256" s="311" customFormat="1" ht="49.95" customHeight="1" x14ac:dyDescent="0.25">
      <c r="A117" s="321" t="s">
        <v>111</v>
      </c>
      <c r="B117" s="322" t="s">
        <v>177</v>
      </c>
      <c r="C117" s="322" t="s">
        <v>115</v>
      </c>
      <c r="D117" s="460">
        <v>7</v>
      </c>
      <c r="E117" s="323" t="s">
        <v>136</v>
      </c>
      <c r="F117" s="469"/>
      <c r="G117" s="324">
        <v>10</v>
      </c>
      <c r="H117" s="325" t="s">
        <v>40</v>
      </c>
      <c r="I117" s="326" t="s">
        <v>41</v>
      </c>
      <c r="J117" s="331" t="s">
        <v>180</v>
      </c>
      <c r="K117" s="328">
        <v>6000000000</v>
      </c>
      <c r="L117" s="328">
        <v>0</v>
      </c>
      <c r="M117" s="328">
        <v>0</v>
      </c>
      <c r="N117" s="328">
        <v>0</v>
      </c>
      <c r="O117" s="328">
        <v>0</v>
      </c>
      <c r="P117" s="328">
        <v>6000000000</v>
      </c>
      <c r="Q117" s="329">
        <v>0</v>
      </c>
      <c r="R117" s="329">
        <v>3077847416</v>
      </c>
      <c r="S117" s="329">
        <v>2270819101.4299998</v>
      </c>
      <c r="T117" s="329">
        <v>594049263.75</v>
      </c>
      <c r="U117" s="329">
        <v>594049263.75</v>
      </c>
      <c r="V117" s="329">
        <v>594049263.75</v>
      </c>
      <c r="W117" s="475">
        <v>0.37846985023833329</v>
      </c>
      <c r="X117" s="219">
        <v>9.9008210624999995E-2</v>
      </c>
    </row>
    <row r="118" spans="1:256" s="311" customFormat="1" ht="25.2" customHeight="1" x14ac:dyDescent="0.25">
      <c r="A118" s="191" t="s">
        <v>111</v>
      </c>
      <c r="B118" s="192" t="s">
        <v>177</v>
      </c>
      <c r="C118" s="192" t="s">
        <v>115</v>
      </c>
      <c r="D118" s="461">
        <v>7</v>
      </c>
      <c r="E118" s="183" t="s">
        <v>136</v>
      </c>
      <c r="F118" s="184" t="s">
        <v>181</v>
      </c>
      <c r="G118" s="185">
        <v>10</v>
      </c>
      <c r="H118" s="184" t="s">
        <v>40</v>
      </c>
      <c r="I118" s="186" t="s">
        <v>41</v>
      </c>
      <c r="J118" s="193" t="s">
        <v>182</v>
      </c>
      <c r="K118" s="227">
        <v>6000000000</v>
      </c>
      <c r="L118" s="330"/>
      <c r="M118" s="330"/>
      <c r="N118" s="330"/>
      <c r="O118" s="330"/>
      <c r="P118" s="387">
        <v>6000000000</v>
      </c>
      <c r="Q118" s="330"/>
      <c r="R118" s="387">
        <v>3077847416</v>
      </c>
      <c r="S118" s="387">
        <v>2270819101.4299998</v>
      </c>
      <c r="T118" s="387">
        <v>594049263.75</v>
      </c>
      <c r="U118" s="387">
        <v>594049263.75</v>
      </c>
      <c r="V118" s="387">
        <v>594049263.75</v>
      </c>
      <c r="W118" s="485">
        <v>0.37846985023833329</v>
      </c>
      <c r="X118" s="225">
        <v>9.9008210624999995E-2</v>
      </c>
    </row>
    <row r="119" spans="1:256" s="311" customFormat="1" ht="30" customHeight="1" x14ac:dyDescent="0.25">
      <c r="A119" s="321" t="s">
        <v>111</v>
      </c>
      <c r="B119" s="322" t="s">
        <v>177</v>
      </c>
      <c r="C119" s="322" t="s">
        <v>115</v>
      </c>
      <c r="D119" s="460" t="s">
        <v>183</v>
      </c>
      <c r="E119" s="323"/>
      <c r="F119" s="469"/>
      <c r="G119" s="324"/>
      <c r="H119" s="325"/>
      <c r="I119" s="326"/>
      <c r="J119" s="331" t="s">
        <v>184</v>
      </c>
      <c r="K119" s="328">
        <v>6500000000</v>
      </c>
      <c r="L119" s="328">
        <v>0</v>
      </c>
      <c r="M119" s="328">
        <v>0</v>
      </c>
      <c r="N119" s="328">
        <v>0</v>
      </c>
      <c r="O119" s="328">
        <v>0</v>
      </c>
      <c r="P119" s="328">
        <v>6500000000</v>
      </c>
      <c r="Q119" s="329">
        <v>0</v>
      </c>
      <c r="R119" s="329">
        <v>5602728517</v>
      </c>
      <c r="S119" s="329">
        <v>5421731892.8100004</v>
      </c>
      <c r="T119" s="329">
        <v>2052320254.28</v>
      </c>
      <c r="U119" s="329">
        <v>2052320254.28</v>
      </c>
      <c r="V119" s="329">
        <v>2052320254.28</v>
      </c>
      <c r="W119" s="475">
        <v>0.83411259889384626</v>
      </c>
      <c r="X119" s="219">
        <v>0.31574157758153848</v>
      </c>
    </row>
    <row r="120" spans="1:256" s="322" customFormat="1" ht="46.95" customHeight="1" x14ac:dyDescent="0.25">
      <c r="A120" s="321" t="s">
        <v>111</v>
      </c>
      <c r="B120" s="322" t="s">
        <v>177</v>
      </c>
      <c r="C120" s="322" t="s">
        <v>115</v>
      </c>
      <c r="D120" s="460" t="s">
        <v>183</v>
      </c>
      <c r="E120" s="460" t="s">
        <v>185</v>
      </c>
      <c r="G120" s="324">
        <v>10</v>
      </c>
      <c r="H120" s="325" t="s">
        <v>40</v>
      </c>
      <c r="I120" s="326" t="s">
        <v>41</v>
      </c>
      <c r="J120" s="413" t="s">
        <v>186</v>
      </c>
      <c r="K120" s="328">
        <v>6500000000</v>
      </c>
      <c r="L120" s="328">
        <v>0</v>
      </c>
      <c r="M120" s="328">
        <v>0</v>
      </c>
      <c r="N120" s="328">
        <v>0</v>
      </c>
      <c r="O120" s="328">
        <v>0</v>
      </c>
      <c r="P120" s="328">
        <v>6500000000</v>
      </c>
      <c r="Q120" s="329">
        <v>0</v>
      </c>
      <c r="R120" s="329">
        <v>5602728517</v>
      </c>
      <c r="S120" s="329">
        <v>5421731892.8100004</v>
      </c>
      <c r="T120" s="329">
        <v>2052320254.28</v>
      </c>
      <c r="U120" s="329">
        <v>2052320254.28</v>
      </c>
      <c r="V120" s="329">
        <v>2052320254.28</v>
      </c>
      <c r="W120" s="475">
        <v>0.83411259889384626</v>
      </c>
      <c r="X120" s="219">
        <v>0.31574157758153848</v>
      </c>
      <c r="Y120" s="433"/>
      <c r="Z120" s="433"/>
      <c r="AA120" s="433"/>
      <c r="AB120" s="433"/>
      <c r="AC120" s="433"/>
      <c r="AD120" s="433"/>
      <c r="AE120" s="433"/>
      <c r="AF120" s="433"/>
      <c r="AG120" s="433"/>
      <c r="AH120" s="433"/>
      <c r="AI120" s="433"/>
      <c r="AJ120" s="433"/>
      <c r="AK120" s="433"/>
      <c r="AL120" s="433"/>
      <c r="AM120" s="433"/>
      <c r="AN120" s="433"/>
      <c r="AO120" s="433"/>
      <c r="AP120" s="433"/>
      <c r="AQ120" s="433"/>
      <c r="AR120" s="433"/>
      <c r="AS120" s="433"/>
      <c r="AT120" s="433"/>
      <c r="AU120" s="433"/>
      <c r="AV120" s="433"/>
      <c r="AW120" s="433"/>
      <c r="AX120" s="433"/>
      <c r="AY120" s="433"/>
      <c r="AZ120" s="433"/>
      <c r="BA120" s="433"/>
      <c r="BB120" s="433"/>
      <c r="BC120" s="433"/>
      <c r="BD120" s="433"/>
      <c r="BE120" s="433"/>
      <c r="BF120" s="433"/>
      <c r="BG120" s="433"/>
      <c r="BH120" s="433"/>
      <c r="BI120" s="433"/>
      <c r="BJ120" s="433"/>
      <c r="BK120" s="433"/>
      <c r="BL120" s="433"/>
      <c r="BM120" s="433"/>
      <c r="BN120" s="433"/>
      <c r="BO120" s="433"/>
      <c r="BP120" s="433"/>
      <c r="BQ120" s="433"/>
      <c r="BR120" s="433"/>
      <c r="BS120" s="433"/>
      <c r="BT120" s="433"/>
      <c r="BU120" s="433"/>
      <c r="BV120" s="433"/>
      <c r="BW120" s="433"/>
      <c r="BX120" s="433"/>
      <c r="BY120" s="433"/>
      <c r="BZ120" s="433"/>
      <c r="CA120" s="433"/>
      <c r="CB120" s="433"/>
      <c r="CC120" s="433"/>
      <c r="CD120" s="433"/>
      <c r="CE120" s="433"/>
      <c r="CF120" s="433"/>
      <c r="CG120" s="433"/>
      <c r="CH120" s="433"/>
      <c r="CI120" s="433"/>
      <c r="CJ120" s="433"/>
      <c r="CK120" s="433"/>
      <c r="CL120" s="433"/>
      <c r="CM120" s="433"/>
      <c r="CN120" s="433"/>
      <c r="CO120" s="433"/>
      <c r="CP120" s="433"/>
      <c r="CQ120" s="433"/>
      <c r="CR120" s="433"/>
      <c r="CS120" s="433"/>
      <c r="CT120" s="433"/>
      <c r="CU120" s="433"/>
      <c r="CV120" s="433"/>
      <c r="CW120" s="433"/>
      <c r="CX120" s="433"/>
      <c r="CY120" s="433"/>
      <c r="CZ120" s="433"/>
      <c r="DA120" s="433"/>
      <c r="DB120" s="433"/>
      <c r="DC120" s="433"/>
      <c r="DD120" s="433"/>
      <c r="DE120" s="433"/>
      <c r="DF120" s="433"/>
      <c r="DG120" s="433"/>
      <c r="DH120" s="433"/>
      <c r="DI120" s="433"/>
      <c r="DJ120" s="433"/>
      <c r="DK120" s="433"/>
      <c r="DL120" s="433"/>
      <c r="DM120" s="433"/>
      <c r="DN120" s="433"/>
      <c r="DO120" s="433"/>
      <c r="DP120" s="433"/>
      <c r="DQ120" s="433"/>
      <c r="DR120" s="433"/>
      <c r="DS120" s="433"/>
      <c r="DT120" s="433"/>
      <c r="DU120" s="433"/>
      <c r="DV120" s="433"/>
      <c r="DW120" s="433"/>
      <c r="DX120" s="433"/>
      <c r="DY120" s="433"/>
      <c r="DZ120" s="433"/>
      <c r="EA120" s="433"/>
      <c r="EB120" s="433"/>
      <c r="EC120" s="433"/>
      <c r="ED120" s="433"/>
      <c r="EE120" s="433"/>
      <c r="EF120" s="433"/>
      <c r="EG120" s="433"/>
      <c r="EH120" s="433"/>
      <c r="EI120" s="433"/>
      <c r="EJ120" s="433"/>
      <c r="EK120" s="433"/>
      <c r="EL120" s="433"/>
      <c r="EM120" s="433"/>
      <c r="EN120" s="433"/>
      <c r="EO120" s="433"/>
      <c r="EP120" s="433"/>
      <c r="EQ120" s="433"/>
      <c r="ER120" s="433"/>
      <c r="ES120" s="433"/>
      <c r="ET120" s="433"/>
      <c r="EU120" s="433"/>
      <c r="EV120" s="433"/>
      <c r="EW120" s="433"/>
      <c r="EX120" s="433"/>
      <c r="EY120" s="433"/>
      <c r="EZ120" s="433"/>
      <c r="FA120" s="433"/>
      <c r="FB120" s="433"/>
      <c r="FC120" s="433"/>
      <c r="FD120" s="433"/>
      <c r="FE120" s="433"/>
      <c r="FF120" s="433"/>
      <c r="FG120" s="433"/>
      <c r="FH120" s="433"/>
      <c r="FI120" s="433"/>
      <c r="FJ120" s="433"/>
      <c r="FK120" s="433"/>
      <c r="FL120" s="433"/>
      <c r="FM120" s="433"/>
      <c r="FN120" s="433"/>
      <c r="FO120" s="433"/>
      <c r="FP120" s="433"/>
      <c r="FQ120" s="433"/>
      <c r="FR120" s="433"/>
      <c r="FS120" s="433"/>
      <c r="FT120" s="433"/>
      <c r="FU120" s="433"/>
      <c r="FV120" s="433"/>
      <c r="FW120" s="433"/>
      <c r="FX120" s="433"/>
      <c r="FY120" s="433"/>
      <c r="FZ120" s="433"/>
      <c r="GA120" s="432"/>
      <c r="GB120" s="321"/>
      <c r="GF120" s="321"/>
      <c r="GJ120" s="321"/>
      <c r="GN120" s="321"/>
      <c r="GR120" s="321"/>
      <c r="GV120" s="321"/>
      <c r="GZ120" s="321"/>
      <c r="HD120" s="321"/>
      <c r="HH120" s="321"/>
      <c r="HL120" s="321"/>
      <c r="HP120" s="321"/>
      <c r="HT120" s="321"/>
      <c r="HX120" s="321"/>
      <c r="IB120" s="321"/>
      <c r="IF120" s="321"/>
      <c r="IJ120" s="321"/>
      <c r="IN120" s="321"/>
      <c r="IR120" s="321"/>
      <c r="IV120" s="321"/>
    </row>
    <row r="121" spans="1:256" s="346" customFormat="1" ht="25.2" customHeight="1" x14ac:dyDescent="0.25">
      <c r="A121" s="191" t="s">
        <v>111</v>
      </c>
      <c r="B121" s="192" t="s">
        <v>177</v>
      </c>
      <c r="C121" s="192" t="s">
        <v>115</v>
      </c>
      <c r="D121" s="461" t="s">
        <v>183</v>
      </c>
      <c r="E121" s="183" t="s">
        <v>185</v>
      </c>
      <c r="F121" s="184" t="s">
        <v>187</v>
      </c>
      <c r="G121" s="185">
        <v>10</v>
      </c>
      <c r="H121" s="184" t="s">
        <v>40</v>
      </c>
      <c r="I121" s="186" t="s">
        <v>41</v>
      </c>
      <c r="J121" s="193" t="s">
        <v>188</v>
      </c>
      <c r="K121" s="227">
        <v>6500000000</v>
      </c>
      <c r="L121" s="344"/>
      <c r="M121" s="344"/>
      <c r="N121" s="345"/>
      <c r="O121" s="344"/>
      <c r="P121" s="387">
        <v>6500000000</v>
      </c>
      <c r="Q121" s="344"/>
      <c r="R121" s="344">
        <v>5602728517</v>
      </c>
      <c r="S121" s="344">
        <v>5421731892.8100004</v>
      </c>
      <c r="T121" s="344">
        <v>2052320254.28</v>
      </c>
      <c r="U121" s="345">
        <v>2052320254.28</v>
      </c>
      <c r="V121" s="345">
        <v>2052320254.28</v>
      </c>
      <c r="W121" s="485">
        <v>0.83411259889384626</v>
      </c>
      <c r="X121" s="225">
        <v>0.31574157758153848</v>
      </c>
    </row>
    <row r="122" spans="1:256" s="322" customFormat="1" ht="46.95" customHeight="1" x14ac:dyDescent="0.25">
      <c r="A122" s="321" t="s">
        <v>111</v>
      </c>
      <c r="B122" s="322" t="s">
        <v>177</v>
      </c>
      <c r="C122" s="322" t="s">
        <v>115</v>
      </c>
      <c r="D122" s="460">
        <v>10</v>
      </c>
      <c r="E122" s="460"/>
      <c r="J122" s="413" t="s">
        <v>189</v>
      </c>
      <c r="K122" s="328">
        <v>5400000000</v>
      </c>
      <c r="L122" s="328">
        <v>371800000</v>
      </c>
      <c r="M122" s="328">
        <v>371800000</v>
      </c>
      <c r="N122" s="328">
        <v>0</v>
      </c>
      <c r="O122" s="328">
        <v>0</v>
      </c>
      <c r="P122" s="328">
        <v>5400000000</v>
      </c>
      <c r="Q122" s="329">
        <v>0</v>
      </c>
      <c r="R122" s="329">
        <v>4308090000</v>
      </c>
      <c r="S122" s="329">
        <v>2406953750</v>
      </c>
      <c r="T122" s="329">
        <v>585376580.65999997</v>
      </c>
      <c r="U122" s="329">
        <v>585376580.65999997</v>
      </c>
      <c r="V122" s="329">
        <v>585376580.65999997</v>
      </c>
      <c r="W122" s="475">
        <v>0.4457321759259259</v>
      </c>
      <c r="X122" s="219">
        <v>0.10840307049259258</v>
      </c>
      <c r="Y122" s="433"/>
      <c r="Z122" s="433"/>
      <c r="AA122" s="433"/>
      <c r="AB122" s="433"/>
      <c r="AC122" s="433"/>
      <c r="AD122" s="433"/>
      <c r="AE122" s="433"/>
      <c r="AF122" s="433"/>
      <c r="AG122" s="433"/>
      <c r="AH122" s="433"/>
      <c r="AI122" s="433"/>
      <c r="AJ122" s="433"/>
      <c r="AK122" s="433"/>
      <c r="AL122" s="433"/>
      <c r="AM122" s="433"/>
      <c r="AN122" s="433"/>
      <c r="AO122" s="433"/>
      <c r="AP122" s="433"/>
      <c r="AQ122" s="433"/>
      <c r="AR122" s="433"/>
      <c r="AS122" s="433"/>
      <c r="AT122" s="433"/>
      <c r="AU122" s="433"/>
      <c r="AV122" s="433"/>
      <c r="AW122" s="433"/>
      <c r="AX122" s="433"/>
      <c r="AY122" s="433"/>
      <c r="AZ122" s="433"/>
      <c r="BA122" s="433"/>
      <c r="BB122" s="433"/>
      <c r="BC122" s="433"/>
      <c r="BD122" s="433"/>
      <c r="BE122" s="433"/>
      <c r="BF122" s="433"/>
      <c r="BG122" s="433"/>
      <c r="BH122" s="433"/>
      <c r="BI122" s="433"/>
      <c r="BJ122" s="433"/>
      <c r="BK122" s="433"/>
      <c r="BL122" s="433"/>
      <c r="BM122" s="433"/>
      <c r="BN122" s="433"/>
      <c r="BO122" s="433"/>
      <c r="BP122" s="433"/>
      <c r="BQ122" s="433"/>
      <c r="BR122" s="433"/>
      <c r="BS122" s="433"/>
      <c r="BT122" s="433"/>
      <c r="BU122" s="433"/>
      <c r="BV122" s="433"/>
      <c r="BW122" s="433"/>
      <c r="BX122" s="433"/>
      <c r="BY122" s="433"/>
      <c r="BZ122" s="433"/>
      <c r="CA122" s="433"/>
      <c r="CB122" s="433"/>
      <c r="CC122" s="433"/>
      <c r="CD122" s="433"/>
      <c r="CE122" s="433"/>
      <c r="CF122" s="433"/>
      <c r="CG122" s="433"/>
      <c r="CH122" s="433"/>
      <c r="CI122" s="433"/>
      <c r="CJ122" s="433"/>
      <c r="CK122" s="433"/>
      <c r="CL122" s="433"/>
      <c r="CM122" s="433"/>
      <c r="CN122" s="433"/>
      <c r="CO122" s="433"/>
      <c r="CP122" s="433"/>
      <c r="CQ122" s="433"/>
      <c r="CR122" s="433"/>
      <c r="CS122" s="433"/>
      <c r="CT122" s="433"/>
      <c r="CU122" s="433"/>
      <c r="CV122" s="433"/>
      <c r="CW122" s="433"/>
      <c r="CX122" s="433"/>
      <c r="CY122" s="433"/>
      <c r="CZ122" s="433"/>
      <c r="DA122" s="433"/>
      <c r="DB122" s="433"/>
      <c r="DC122" s="433"/>
      <c r="DD122" s="433"/>
      <c r="DE122" s="433"/>
      <c r="DF122" s="433"/>
      <c r="DG122" s="433"/>
      <c r="DH122" s="433"/>
      <c r="DI122" s="433"/>
      <c r="DJ122" s="433"/>
      <c r="DK122" s="433"/>
      <c r="DL122" s="433"/>
      <c r="DM122" s="433"/>
      <c r="DN122" s="433"/>
      <c r="DO122" s="433"/>
      <c r="DP122" s="433"/>
      <c r="DQ122" s="433"/>
      <c r="DR122" s="433"/>
      <c r="DS122" s="433"/>
      <c r="DT122" s="433"/>
      <c r="DU122" s="433"/>
      <c r="DV122" s="433"/>
      <c r="DW122" s="433"/>
      <c r="DX122" s="433"/>
      <c r="DY122" s="433"/>
      <c r="DZ122" s="433"/>
      <c r="EA122" s="433"/>
      <c r="EB122" s="433"/>
      <c r="EC122" s="433"/>
      <c r="ED122" s="433"/>
      <c r="EE122" s="433"/>
      <c r="EF122" s="433"/>
      <c r="EG122" s="433"/>
      <c r="EH122" s="433"/>
      <c r="EI122" s="433"/>
      <c r="EJ122" s="433"/>
      <c r="EK122" s="433"/>
      <c r="EL122" s="433"/>
      <c r="EM122" s="433"/>
      <c r="EN122" s="433"/>
      <c r="EO122" s="433"/>
      <c r="EP122" s="433"/>
      <c r="EQ122" s="433"/>
      <c r="ER122" s="433"/>
      <c r="ES122" s="433"/>
      <c r="ET122" s="433"/>
      <c r="EU122" s="433"/>
      <c r="EV122" s="433"/>
      <c r="EW122" s="433"/>
      <c r="EX122" s="433"/>
      <c r="EY122" s="433"/>
      <c r="EZ122" s="433"/>
      <c r="FA122" s="433"/>
      <c r="FB122" s="433"/>
      <c r="FC122" s="433"/>
      <c r="FD122" s="433"/>
      <c r="FE122" s="433"/>
      <c r="FF122" s="433"/>
      <c r="FG122" s="433"/>
      <c r="FH122" s="433"/>
      <c r="FI122" s="433"/>
      <c r="FJ122" s="433"/>
      <c r="FK122" s="433"/>
      <c r="FL122" s="433"/>
      <c r="FM122" s="433"/>
      <c r="FN122" s="433"/>
      <c r="FO122" s="433"/>
      <c r="FP122" s="433"/>
      <c r="FQ122" s="433"/>
      <c r="FR122" s="433"/>
      <c r="FS122" s="433"/>
      <c r="FT122" s="433"/>
      <c r="FU122" s="433"/>
      <c r="FV122" s="433"/>
      <c r="FW122" s="433"/>
      <c r="FX122" s="433"/>
      <c r="FY122" s="433"/>
      <c r="FZ122" s="433"/>
      <c r="GA122" s="432"/>
      <c r="GB122" s="321"/>
      <c r="GF122" s="321"/>
      <c r="GJ122" s="321"/>
      <c r="GN122" s="321"/>
      <c r="GR122" s="321"/>
      <c r="GV122" s="321"/>
      <c r="GZ122" s="321"/>
      <c r="HD122" s="321"/>
      <c r="HH122" s="321"/>
      <c r="HL122" s="321"/>
      <c r="HP122" s="321"/>
      <c r="HT122" s="321"/>
      <c r="HX122" s="321"/>
      <c r="IB122" s="321"/>
      <c r="IF122" s="321"/>
      <c r="IJ122" s="321"/>
      <c r="IN122" s="321"/>
      <c r="IR122" s="321"/>
      <c r="IV122" s="321"/>
    </row>
    <row r="123" spans="1:256" s="311" customFormat="1" ht="33.6" customHeight="1" x14ac:dyDescent="0.25">
      <c r="A123" s="321" t="s">
        <v>111</v>
      </c>
      <c r="B123" s="322" t="s">
        <v>177</v>
      </c>
      <c r="C123" s="322" t="s">
        <v>115</v>
      </c>
      <c r="D123" s="460">
        <v>10</v>
      </c>
      <c r="E123" s="323" t="s">
        <v>185</v>
      </c>
      <c r="F123" s="469"/>
      <c r="G123" s="324">
        <v>10</v>
      </c>
      <c r="H123" s="325" t="s">
        <v>40</v>
      </c>
      <c r="I123" s="326" t="s">
        <v>41</v>
      </c>
      <c r="J123" s="331" t="s">
        <v>186</v>
      </c>
      <c r="K123" s="328">
        <v>5400000000</v>
      </c>
      <c r="L123" s="328">
        <v>371800000</v>
      </c>
      <c r="M123" s="328">
        <v>371800000</v>
      </c>
      <c r="N123" s="328">
        <v>0</v>
      </c>
      <c r="O123" s="328">
        <v>0</v>
      </c>
      <c r="P123" s="328">
        <v>5400000000</v>
      </c>
      <c r="Q123" s="328">
        <v>0</v>
      </c>
      <c r="R123" s="328">
        <v>4308090000</v>
      </c>
      <c r="S123" s="328">
        <v>2406953750</v>
      </c>
      <c r="T123" s="328">
        <v>585376580.65999997</v>
      </c>
      <c r="U123" s="328">
        <v>585376580.65999997</v>
      </c>
      <c r="V123" s="328">
        <v>585376580.65999997</v>
      </c>
      <c r="W123" s="475">
        <v>0.4457321759259259</v>
      </c>
      <c r="X123" s="219">
        <v>0.10840307049259258</v>
      </c>
    </row>
    <row r="124" spans="1:256" s="346" customFormat="1" ht="25.2" customHeight="1" x14ac:dyDescent="0.25">
      <c r="A124" s="434" t="s">
        <v>111</v>
      </c>
      <c r="B124" s="435" t="s">
        <v>177</v>
      </c>
      <c r="C124" s="435" t="s">
        <v>115</v>
      </c>
      <c r="D124" s="464">
        <v>10</v>
      </c>
      <c r="E124" s="404" t="s">
        <v>185</v>
      </c>
      <c r="F124" s="436" t="s">
        <v>190</v>
      </c>
      <c r="G124" s="437">
        <v>10</v>
      </c>
      <c r="H124" s="436" t="s">
        <v>40</v>
      </c>
      <c r="I124" s="438" t="s">
        <v>41</v>
      </c>
      <c r="J124" s="405" t="s">
        <v>191</v>
      </c>
      <c r="K124" s="406">
        <v>961160000</v>
      </c>
      <c r="L124" s="407"/>
      <c r="M124" s="407">
        <v>371800000</v>
      </c>
      <c r="N124" s="408"/>
      <c r="O124" s="407"/>
      <c r="P124" s="439">
        <v>1332960000</v>
      </c>
      <c r="Q124" s="407"/>
      <c r="R124" s="407">
        <v>1314780000</v>
      </c>
      <c r="S124" s="407">
        <v>1167843750</v>
      </c>
      <c r="T124" s="407">
        <v>335840583.32999998</v>
      </c>
      <c r="U124" s="408">
        <v>335840583.32999998</v>
      </c>
      <c r="V124" s="408">
        <v>335840583.32999998</v>
      </c>
      <c r="W124" s="485">
        <v>0.87612812837594523</v>
      </c>
      <c r="X124" s="225">
        <v>0.25195098377295644</v>
      </c>
    </row>
    <row r="125" spans="1:256" s="346" customFormat="1" ht="25.2" customHeight="1" x14ac:dyDescent="0.25">
      <c r="A125" s="450" t="s">
        <v>111</v>
      </c>
      <c r="B125" s="451" t="s">
        <v>177</v>
      </c>
      <c r="C125" s="451" t="s">
        <v>115</v>
      </c>
      <c r="D125" s="465">
        <v>10</v>
      </c>
      <c r="E125" s="470" t="s">
        <v>185</v>
      </c>
      <c r="F125" s="471" t="s">
        <v>192</v>
      </c>
      <c r="G125" s="453">
        <v>10</v>
      </c>
      <c r="H125" s="452" t="s">
        <v>40</v>
      </c>
      <c r="I125" s="454" t="s">
        <v>41</v>
      </c>
      <c r="J125" s="455" t="s">
        <v>193</v>
      </c>
      <c r="K125" s="456">
        <v>3538840000</v>
      </c>
      <c r="L125" s="457">
        <v>371800000</v>
      </c>
      <c r="M125" s="457"/>
      <c r="N125" s="458"/>
      <c r="O125" s="457"/>
      <c r="P125" s="457">
        <v>3167040000</v>
      </c>
      <c r="Q125" s="457"/>
      <c r="R125" s="457">
        <v>2564630000</v>
      </c>
      <c r="S125" s="457">
        <v>810430000</v>
      </c>
      <c r="T125" s="457">
        <v>193679332</v>
      </c>
      <c r="U125" s="458">
        <v>193679332</v>
      </c>
      <c r="V125" s="458">
        <v>193679332</v>
      </c>
      <c r="W125" s="486">
        <v>0.25589509447307263</v>
      </c>
      <c r="X125" s="459">
        <v>6.1154684500353641E-2</v>
      </c>
    </row>
    <row r="126" spans="1:256" s="346" customFormat="1" ht="34.200000000000003" customHeight="1" thickBot="1" x14ac:dyDescent="0.3">
      <c r="A126" s="440" t="s">
        <v>111</v>
      </c>
      <c r="B126" s="441" t="s">
        <v>177</v>
      </c>
      <c r="C126" s="441" t="s">
        <v>115</v>
      </c>
      <c r="D126" s="441">
        <v>10</v>
      </c>
      <c r="E126" s="442" t="s">
        <v>185</v>
      </c>
      <c r="F126" s="443" t="s">
        <v>194</v>
      </c>
      <c r="G126" s="444">
        <v>10</v>
      </c>
      <c r="H126" s="443" t="s">
        <v>40</v>
      </c>
      <c r="I126" s="445" t="s">
        <v>41</v>
      </c>
      <c r="J126" s="455" t="s">
        <v>195</v>
      </c>
      <c r="K126" s="446">
        <v>900000000</v>
      </c>
      <c r="L126" s="447"/>
      <c r="M126" s="447"/>
      <c r="N126" s="448"/>
      <c r="O126" s="447"/>
      <c r="P126" s="447">
        <v>900000000</v>
      </c>
      <c r="Q126" s="447"/>
      <c r="R126" s="447">
        <v>428680000</v>
      </c>
      <c r="S126" s="447">
        <v>428680000</v>
      </c>
      <c r="T126" s="447">
        <v>55856665.329999998</v>
      </c>
      <c r="U126" s="448">
        <v>55856665.329999998</v>
      </c>
      <c r="V126" s="448">
        <v>55856665.329999998</v>
      </c>
      <c r="W126" s="487">
        <v>0.47631111111111113</v>
      </c>
      <c r="X126" s="449">
        <v>6.2062961477777775E-2</v>
      </c>
    </row>
    <row r="127" spans="1:256" ht="24" customHeight="1" thickTop="1" thickBot="1" x14ac:dyDescent="0.3">
      <c r="A127" s="491" t="s">
        <v>196</v>
      </c>
      <c r="B127" s="491"/>
      <c r="C127" s="491"/>
      <c r="D127" s="491"/>
      <c r="E127" s="491"/>
      <c r="F127" s="491"/>
      <c r="G127" s="491"/>
      <c r="H127" s="491"/>
      <c r="I127" s="491"/>
      <c r="J127" s="491"/>
      <c r="K127" s="491"/>
      <c r="L127" s="491"/>
      <c r="M127" s="491"/>
      <c r="N127" s="491"/>
      <c r="O127" s="491"/>
      <c r="P127" s="491"/>
      <c r="Q127" s="491"/>
      <c r="R127" s="491"/>
      <c r="S127" s="491"/>
      <c r="T127" s="491"/>
      <c r="U127" s="491"/>
      <c r="V127" s="491"/>
      <c r="W127" s="491"/>
      <c r="X127" s="491"/>
    </row>
    <row r="128" spans="1:256" s="414" customFormat="1" ht="10.8" thickTop="1" x14ac:dyDescent="0.2">
      <c r="A128" s="491" t="s">
        <v>197</v>
      </c>
      <c r="B128" s="491"/>
      <c r="C128" s="491"/>
      <c r="D128" s="491"/>
      <c r="E128" s="491"/>
      <c r="F128" s="491"/>
      <c r="G128" s="491"/>
      <c r="H128" s="491"/>
      <c r="I128" s="491"/>
      <c r="J128" s="491"/>
      <c r="K128" s="491"/>
      <c r="L128" s="491"/>
      <c r="M128" s="491"/>
      <c r="N128" s="491"/>
      <c r="O128" s="491"/>
      <c r="P128" s="491"/>
      <c r="Q128" s="491"/>
      <c r="R128" s="491"/>
      <c r="S128" s="491"/>
      <c r="T128" s="491"/>
      <c r="U128" s="491"/>
      <c r="V128" s="491"/>
      <c r="W128" s="491"/>
      <c r="X128" s="491"/>
      <c r="Y128" s="491"/>
      <c r="Z128" s="491"/>
      <c r="AA128" s="491"/>
      <c r="AB128" s="491"/>
      <c r="AC128" s="491"/>
      <c r="AD128" s="491"/>
      <c r="AE128" s="491"/>
      <c r="AF128" s="491"/>
      <c r="AG128" s="491"/>
      <c r="AH128" s="491"/>
      <c r="AI128" s="491"/>
      <c r="AJ128" s="491"/>
      <c r="AK128" s="491"/>
      <c r="AL128" s="491"/>
      <c r="AM128" s="491"/>
      <c r="AN128" s="491"/>
      <c r="AO128" s="491"/>
      <c r="AP128" s="491"/>
      <c r="AQ128" s="491"/>
      <c r="AR128" s="491"/>
      <c r="AS128" s="491"/>
      <c r="AT128" s="491"/>
      <c r="AU128" s="491"/>
      <c r="AV128" s="491"/>
      <c r="AW128" s="491"/>
      <c r="AX128" s="491"/>
      <c r="AY128" s="491"/>
      <c r="AZ128" s="491"/>
      <c r="BA128" s="491"/>
      <c r="BB128" s="491"/>
      <c r="BC128" s="491"/>
      <c r="BD128" s="491"/>
      <c r="BE128" s="491"/>
      <c r="BF128" s="491"/>
      <c r="BG128" s="491"/>
      <c r="BH128" s="491"/>
      <c r="BI128" s="491"/>
      <c r="BJ128" s="491"/>
      <c r="BK128" s="491"/>
      <c r="BL128" s="491"/>
      <c r="BM128" s="491"/>
      <c r="BN128" s="491"/>
      <c r="BO128" s="491"/>
      <c r="BP128" s="491"/>
      <c r="BQ128" s="491"/>
      <c r="BR128" s="491"/>
      <c r="BS128" s="491"/>
      <c r="BT128" s="491"/>
      <c r="BU128" s="491"/>
      <c r="BV128" s="491"/>
      <c r="BW128" s="491"/>
      <c r="BX128" s="491"/>
      <c r="BY128" s="491"/>
      <c r="BZ128" s="491"/>
      <c r="CA128" s="491"/>
      <c r="CB128" s="491"/>
      <c r="CC128" s="491"/>
      <c r="CD128" s="491"/>
      <c r="CE128" s="491"/>
      <c r="CF128" s="491"/>
      <c r="CG128" s="491"/>
      <c r="CH128" s="491"/>
      <c r="CI128" s="491"/>
      <c r="CJ128" s="491"/>
      <c r="CK128" s="491"/>
      <c r="CL128" s="491"/>
      <c r="CM128" s="491"/>
      <c r="CN128" s="491"/>
      <c r="CO128" s="491"/>
      <c r="CP128" s="491"/>
      <c r="CQ128" s="491"/>
      <c r="CR128" s="491"/>
      <c r="CS128" s="491"/>
      <c r="CT128" s="491"/>
      <c r="CU128" s="491"/>
      <c r="CV128" s="491"/>
      <c r="CW128" s="491"/>
      <c r="CX128" s="491"/>
      <c r="CY128" s="491"/>
      <c r="CZ128" s="491"/>
      <c r="DA128" s="491"/>
      <c r="DB128" s="491"/>
      <c r="DC128" s="491"/>
      <c r="DD128" s="491"/>
      <c r="DE128" s="491"/>
      <c r="DF128" s="491"/>
      <c r="DG128" s="491"/>
      <c r="DH128" s="491"/>
      <c r="DI128" s="491"/>
      <c r="DJ128" s="491"/>
      <c r="DK128" s="491"/>
      <c r="DL128" s="491"/>
      <c r="DM128" s="491"/>
      <c r="DN128" s="491"/>
      <c r="DO128" s="491"/>
      <c r="DP128" s="491"/>
      <c r="DQ128" s="491"/>
      <c r="DR128" s="491"/>
      <c r="DS128" s="491"/>
      <c r="DT128" s="491"/>
      <c r="DU128" s="491"/>
      <c r="DV128" s="491"/>
      <c r="DW128" s="491"/>
      <c r="DX128" s="491"/>
      <c r="DY128" s="491"/>
      <c r="DZ128" s="491"/>
      <c r="EA128" s="491"/>
      <c r="EB128" s="491"/>
      <c r="EC128" s="491"/>
      <c r="ED128" s="491"/>
      <c r="EE128" s="491"/>
      <c r="EF128" s="491"/>
      <c r="EG128" s="491"/>
      <c r="EH128" s="491"/>
      <c r="EI128" s="491"/>
      <c r="EJ128" s="491"/>
      <c r="EK128" s="491"/>
      <c r="EL128" s="491"/>
      <c r="EM128" s="491"/>
      <c r="EN128" s="491"/>
      <c r="EO128" s="491"/>
      <c r="EP128" s="491"/>
      <c r="EQ128" s="491"/>
      <c r="ER128" s="491"/>
      <c r="ES128" s="491"/>
      <c r="ET128" s="491"/>
      <c r="EU128" s="491"/>
      <c r="EV128" s="491"/>
      <c r="EW128" s="491"/>
      <c r="EX128" s="491"/>
      <c r="EY128" s="491"/>
      <c r="EZ128" s="491"/>
      <c r="FA128" s="491"/>
      <c r="FB128" s="491"/>
      <c r="FC128" s="491"/>
      <c r="FD128" s="491"/>
      <c r="FE128" s="491"/>
      <c r="FF128" s="491"/>
      <c r="FG128" s="491"/>
      <c r="FH128" s="491"/>
      <c r="FI128" s="491"/>
      <c r="FJ128" s="491"/>
      <c r="FK128" s="491"/>
      <c r="FL128" s="491"/>
      <c r="FM128" s="491"/>
      <c r="FN128" s="491"/>
      <c r="FO128" s="491"/>
      <c r="FP128" s="491"/>
      <c r="FQ128" s="491"/>
      <c r="FR128" s="491"/>
      <c r="FS128" s="491"/>
      <c r="FT128" s="491"/>
      <c r="FU128" s="491"/>
      <c r="FV128" s="491"/>
      <c r="FW128" s="491"/>
      <c r="FX128" s="491"/>
      <c r="FY128" s="491"/>
      <c r="FZ128" s="491"/>
      <c r="GA128" s="491"/>
      <c r="GB128" s="491"/>
      <c r="GC128" s="491"/>
      <c r="GD128" s="491"/>
      <c r="GE128" s="491"/>
      <c r="GF128" s="491"/>
      <c r="GG128" s="491"/>
      <c r="GH128" s="491"/>
      <c r="GI128" s="491"/>
      <c r="GJ128" s="491"/>
      <c r="GK128" s="491"/>
      <c r="GL128" s="491"/>
      <c r="GM128" s="491"/>
      <c r="GN128" s="491"/>
      <c r="GO128" s="491"/>
      <c r="GP128" s="491"/>
      <c r="GQ128" s="491"/>
      <c r="GR128" s="491"/>
      <c r="GS128" s="491"/>
      <c r="GT128" s="491"/>
      <c r="GU128" s="491"/>
      <c r="GV128" s="491"/>
      <c r="GW128" s="491"/>
      <c r="GX128" s="491"/>
      <c r="GY128" s="491"/>
      <c r="GZ128" s="491"/>
      <c r="HA128" s="491"/>
      <c r="HB128" s="491"/>
      <c r="HC128" s="491"/>
      <c r="HD128" s="491"/>
      <c r="HE128" s="491"/>
      <c r="HF128" s="491"/>
      <c r="HG128" s="491"/>
      <c r="HH128" s="491"/>
      <c r="HI128" s="491"/>
      <c r="HJ128" s="491"/>
      <c r="HK128" s="491"/>
      <c r="HL128" s="491"/>
      <c r="HM128" s="491"/>
      <c r="HN128" s="491"/>
      <c r="HO128" s="491"/>
      <c r="HP128" s="491"/>
      <c r="HQ128" s="491"/>
      <c r="HR128" s="491"/>
      <c r="HS128" s="491"/>
      <c r="HT128" s="491"/>
      <c r="HU128" s="491"/>
      <c r="HV128" s="491"/>
      <c r="HW128" s="491"/>
      <c r="HX128" s="491"/>
      <c r="HY128" s="491"/>
      <c r="HZ128" s="491"/>
      <c r="IA128" s="491"/>
      <c r="IB128" s="491"/>
      <c r="IC128" s="491"/>
      <c r="ID128" s="491"/>
      <c r="IE128" s="491"/>
      <c r="IF128" s="491"/>
      <c r="IG128" s="491"/>
      <c r="IH128" s="491"/>
      <c r="II128" s="491"/>
      <c r="IJ128" s="491"/>
      <c r="IK128" s="491"/>
      <c r="IL128" s="491"/>
      <c r="IM128" s="491"/>
      <c r="IN128" s="491"/>
      <c r="IO128" s="491"/>
      <c r="IP128" s="491"/>
      <c r="IQ128" s="491"/>
      <c r="IR128" s="491"/>
      <c r="IS128" s="491"/>
      <c r="IT128" s="491"/>
      <c r="IU128" s="491"/>
      <c r="IV128" s="491"/>
    </row>
  </sheetData>
  <sheetProtection password="CC3D" sheet="1"/>
  <mergeCells count="30">
    <mergeCell ref="J10:J11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  <mergeCell ref="A127:X127"/>
    <mergeCell ref="A128:X128"/>
    <mergeCell ref="Y128:AV128"/>
    <mergeCell ref="X13:X14"/>
    <mergeCell ref="R13:R14"/>
    <mergeCell ref="S13:S14"/>
    <mergeCell ref="T13:T14"/>
    <mergeCell ref="Q13:Q14"/>
    <mergeCell ref="U13:U14"/>
    <mergeCell ref="V13:V14"/>
    <mergeCell ref="GK128:HH128"/>
    <mergeCell ref="HI128:IF128"/>
    <mergeCell ref="IG128:IV128"/>
    <mergeCell ref="BU128:CR128"/>
    <mergeCell ref="CS128:DP128"/>
    <mergeCell ref="DQ128:EN128"/>
    <mergeCell ref="EO128:FL128"/>
    <mergeCell ref="FM128:GJ128"/>
    <mergeCell ref="AW128:BT128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7:F70 B72:F126" numberStoredAsText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CBA71-6C15-4013-85F9-645C8183BCF2}">
  <dimension ref="A1:S95"/>
  <sheetViews>
    <sheetView topLeftCell="J36" zoomScaleNormal="100" workbookViewId="0">
      <selection activeCell="N15" sqref="N15"/>
    </sheetView>
  </sheetViews>
  <sheetFormatPr baseColWidth="10" defaultColWidth="9.109375" defaultRowHeight="13.2" x14ac:dyDescent="0.25"/>
  <cols>
    <col min="1" max="1" width="9.88671875" style="22" customWidth="1"/>
    <col min="2" max="2" width="9.44140625" style="22" customWidth="1"/>
    <col min="3" max="3" width="9.88671875" style="22" customWidth="1"/>
    <col min="4" max="4" width="8.109375" style="22" customWidth="1"/>
    <col min="5" max="5" width="7" style="22" customWidth="1"/>
    <col min="6" max="6" width="9.5546875" style="22" customWidth="1"/>
    <col min="7" max="7" width="5.6640625" style="22" customWidth="1"/>
    <col min="8" max="8" width="5.33203125" style="23" customWidth="1"/>
    <col min="9" max="9" width="7" style="7" customWidth="1"/>
    <col min="10" max="10" width="7.109375" style="22" customWidth="1"/>
    <col min="11" max="11" width="26.6640625" style="75" customWidth="1"/>
    <col min="12" max="12" width="15.44140625" style="40" customWidth="1"/>
    <col min="13" max="13" width="13" style="196" customWidth="1"/>
    <col min="14" max="14" width="15.44140625" style="40" customWidth="1"/>
    <col min="15" max="16" width="15.5546875" style="40" customWidth="1"/>
    <col min="17" max="17" width="14.6640625" style="40" customWidth="1"/>
    <col min="18" max="18" width="10.5546875" style="49" customWidth="1"/>
    <col min="19" max="19" width="16.5546875" style="50" customWidth="1"/>
    <col min="20" max="16384" width="9.109375" style="50"/>
  </cols>
  <sheetData>
    <row r="1" spans="1:19" ht="13.8" thickBot="1" x14ac:dyDescent="0.3"/>
    <row r="2" spans="1:19" s="5" customFormat="1" ht="13.8" thickTop="1" x14ac:dyDescent="0.2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3.8" x14ac:dyDescent="0.25">
      <c r="A6" s="516" t="s">
        <v>198</v>
      </c>
      <c r="B6" s="517"/>
      <c r="C6" s="517"/>
      <c r="D6" s="517"/>
      <c r="E6" s="517"/>
      <c r="F6" s="517"/>
      <c r="G6" s="517"/>
      <c r="H6" s="517"/>
      <c r="I6" s="517"/>
      <c r="J6" s="517"/>
      <c r="K6" s="518"/>
      <c r="L6" s="517"/>
      <c r="M6" s="517"/>
      <c r="N6" s="517"/>
      <c r="O6" s="517"/>
      <c r="P6" s="517"/>
      <c r="Q6" s="517"/>
      <c r="R6" s="519"/>
    </row>
    <row r="7" spans="1:19" s="5" customFormat="1" x14ac:dyDescent="0.2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2">
      <c r="A8" s="87"/>
      <c r="B8" s="92" t="s">
        <v>199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2">
      <c r="A9" s="87"/>
      <c r="B9" s="92" t="s">
        <v>2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2">
      <c r="A10" s="87"/>
      <c r="B10" s="92" t="s">
        <v>3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2">
      <c r="A11" s="87"/>
      <c r="B11" s="92" t="s">
        <v>4</v>
      </c>
      <c r="C11" s="93"/>
      <c r="D11" s="92" t="s">
        <v>200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8" thickBot="1" x14ac:dyDescent="0.3">
      <c r="A12" s="520"/>
      <c r="B12" s="521"/>
      <c r="C12" s="521"/>
      <c r="D12" s="521"/>
      <c r="E12" s="521"/>
      <c r="F12" s="521"/>
      <c r="G12" s="521"/>
      <c r="H12" s="521"/>
      <c r="I12" s="521"/>
      <c r="J12" s="521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3">
      <c r="A13" s="522" t="s">
        <v>5</v>
      </c>
      <c r="B13" s="523"/>
      <c r="C13" s="523"/>
      <c r="D13" s="523"/>
      <c r="E13" s="523"/>
      <c r="F13" s="523"/>
      <c r="G13" s="523"/>
      <c r="H13" s="523"/>
      <c r="I13" s="523"/>
      <c r="J13" s="524"/>
      <c r="K13" s="525" t="s">
        <v>6</v>
      </c>
      <c r="L13" s="512" t="s">
        <v>201</v>
      </c>
      <c r="M13" s="512" t="s">
        <v>202</v>
      </c>
      <c r="N13" s="512" t="s">
        <v>203</v>
      </c>
      <c r="O13" s="512" t="s">
        <v>15</v>
      </c>
      <c r="P13" s="512" t="s">
        <v>16</v>
      </c>
      <c r="Q13" s="512" t="s">
        <v>17</v>
      </c>
      <c r="R13" s="514" t="s">
        <v>204</v>
      </c>
    </row>
    <row r="14" spans="1:19" s="64" customFormat="1" ht="24.6" thickTop="1" thickBot="1" x14ac:dyDescent="0.3">
      <c r="A14" s="100" t="s">
        <v>20</v>
      </c>
      <c r="B14" s="100" t="s">
        <v>21</v>
      </c>
      <c r="C14" s="100" t="s">
        <v>22</v>
      </c>
      <c r="D14" s="100" t="s">
        <v>23</v>
      </c>
      <c r="E14" s="100" t="s">
        <v>24</v>
      </c>
      <c r="F14" s="100" t="s">
        <v>25</v>
      </c>
      <c r="G14" s="100" t="s">
        <v>205</v>
      </c>
      <c r="H14" s="101" t="s">
        <v>26</v>
      </c>
      <c r="I14" s="102" t="s">
        <v>27</v>
      </c>
      <c r="J14" s="103" t="s">
        <v>28</v>
      </c>
      <c r="K14" s="526"/>
      <c r="L14" s="513"/>
      <c r="M14" s="513"/>
      <c r="N14" s="513"/>
      <c r="O14" s="513"/>
      <c r="P14" s="513"/>
      <c r="Q14" s="513"/>
      <c r="R14" s="515"/>
      <c r="S14" s="65"/>
    </row>
    <row r="15" spans="1:19" s="52" customFormat="1" ht="14.4" thickTop="1" thickBot="1" x14ac:dyDescent="0.3">
      <c r="A15" s="168" t="s">
        <v>206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207</v>
      </c>
      <c r="L15" s="173">
        <f t="shared" ref="L15:Q15" si="0">L16+L33</f>
        <v>200304522426.10001</v>
      </c>
      <c r="M15" s="173">
        <f t="shared" si="0"/>
        <v>-634230417.99000001</v>
      </c>
      <c r="N15" s="173">
        <f t="shared" si="0"/>
        <v>199670292008.11002</v>
      </c>
      <c r="O15" s="173">
        <f t="shared" si="0"/>
        <v>26378756837.060001</v>
      </c>
      <c r="P15" s="173">
        <f t="shared" si="0"/>
        <v>17840572591.920002</v>
      </c>
      <c r="Q15" s="173">
        <f t="shared" si="0"/>
        <v>17840572591.920002</v>
      </c>
      <c r="R15" s="174">
        <f>O15/L15</f>
        <v>0.13169326642034321</v>
      </c>
      <c r="S15" s="51"/>
    </row>
    <row r="16" spans="1:19" s="52" customFormat="1" ht="14.4" thickTop="1" thickBot="1" x14ac:dyDescent="0.3">
      <c r="A16" s="175" t="s">
        <v>33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34</v>
      </c>
      <c r="L16" s="180">
        <f t="shared" ref="L16:Q16" si="1">L17+L26</f>
        <v>1481948569.48</v>
      </c>
      <c r="M16" s="180">
        <f t="shared" si="1"/>
        <v>0</v>
      </c>
      <c r="N16" s="180">
        <f t="shared" si="1"/>
        <v>1481948569.48</v>
      </c>
      <c r="O16" s="180">
        <f t="shared" si="1"/>
        <v>450930572.28999996</v>
      </c>
      <c r="P16" s="180">
        <f t="shared" si="1"/>
        <v>450203199.28999996</v>
      </c>
      <c r="Q16" s="180">
        <f t="shared" si="1"/>
        <v>450203199.28999996</v>
      </c>
      <c r="R16" s="181">
        <f t="shared" ref="R16:R83" si="2">O16/L16</f>
        <v>0.30428220086492386</v>
      </c>
      <c r="S16" s="51"/>
    </row>
    <row r="17" spans="1:19" s="59" customFormat="1" ht="13.8" thickTop="1" x14ac:dyDescent="0.25">
      <c r="A17" s="70" t="s">
        <v>33</v>
      </c>
      <c r="B17" s="71" t="s">
        <v>43</v>
      </c>
      <c r="C17" s="71"/>
      <c r="D17" s="71"/>
      <c r="E17" s="71"/>
      <c r="F17" s="71"/>
      <c r="G17" s="71"/>
      <c r="H17" s="71"/>
      <c r="I17" s="72"/>
      <c r="J17" s="73"/>
      <c r="K17" s="82" t="s">
        <v>72</v>
      </c>
      <c r="L17" s="69">
        <f t="shared" ref="L17:Q17" si="3">L18</f>
        <v>226639834.47999999</v>
      </c>
      <c r="M17" s="69">
        <f t="shared" si="3"/>
        <v>0</v>
      </c>
      <c r="N17" s="69">
        <f t="shared" si="3"/>
        <v>226639834.47999999</v>
      </c>
      <c r="O17" s="69">
        <f t="shared" si="3"/>
        <v>166019411.28999999</v>
      </c>
      <c r="P17" s="69">
        <f t="shared" si="3"/>
        <v>165292038.28999999</v>
      </c>
      <c r="Q17" s="69">
        <f t="shared" si="3"/>
        <v>165292038.28999999</v>
      </c>
      <c r="R17" s="74">
        <f t="shared" si="2"/>
        <v>0.73252529358271534</v>
      </c>
      <c r="S17" s="58"/>
    </row>
    <row r="18" spans="1:19" s="59" customFormat="1" ht="15.6" x14ac:dyDescent="0.25">
      <c r="A18" s="56" t="s">
        <v>33</v>
      </c>
      <c r="B18" s="57" t="s">
        <v>43</v>
      </c>
      <c r="C18" s="57" t="s">
        <v>43</v>
      </c>
      <c r="D18" s="57"/>
      <c r="E18" s="42"/>
      <c r="F18" s="42"/>
      <c r="G18" s="42"/>
      <c r="H18" s="43"/>
      <c r="I18" s="44"/>
      <c r="J18" s="45"/>
      <c r="K18" s="81" t="s">
        <v>75</v>
      </c>
      <c r="L18" s="48">
        <f t="shared" ref="L18:Q18" si="4">L19+L22</f>
        <v>226639834.47999999</v>
      </c>
      <c r="M18" s="48">
        <f t="shared" si="4"/>
        <v>0</v>
      </c>
      <c r="N18" s="48">
        <f t="shared" si="4"/>
        <v>226639834.47999999</v>
      </c>
      <c r="O18" s="48">
        <f t="shared" si="4"/>
        <v>166019411.28999999</v>
      </c>
      <c r="P18" s="48">
        <f t="shared" si="4"/>
        <v>165292038.28999999</v>
      </c>
      <c r="Q18" s="48">
        <f t="shared" si="4"/>
        <v>165292038.28999999</v>
      </c>
      <c r="R18" s="47">
        <f t="shared" si="2"/>
        <v>0.73252529358271534</v>
      </c>
      <c r="S18" s="58"/>
    </row>
    <row r="19" spans="1:19" s="52" customFormat="1" x14ac:dyDescent="0.25">
      <c r="A19" s="53" t="s">
        <v>33</v>
      </c>
      <c r="B19" s="54" t="s">
        <v>43</v>
      </c>
      <c r="C19" s="54" t="s">
        <v>43</v>
      </c>
      <c r="D19" s="54" t="s">
        <v>35</v>
      </c>
      <c r="E19" s="36"/>
      <c r="F19" s="36"/>
      <c r="G19" s="36"/>
      <c r="H19" s="37"/>
      <c r="I19" s="11"/>
      <c r="J19" s="38"/>
      <c r="K19" s="80" t="s">
        <v>76</v>
      </c>
      <c r="L19" s="41">
        <f t="shared" ref="L19:Q19" si="5">SUM(L20:L21)</f>
        <v>29013385</v>
      </c>
      <c r="M19" s="46">
        <f t="shared" si="5"/>
        <v>0</v>
      </c>
      <c r="N19" s="41">
        <f t="shared" si="5"/>
        <v>29013385</v>
      </c>
      <c r="O19" s="41">
        <f t="shared" si="5"/>
        <v>6649869.4000000004</v>
      </c>
      <c r="P19" s="41">
        <f t="shared" si="5"/>
        <v>6649869.4000000004</v>
      </c>
      <c r="Q19" s="41">
        <f t="shared" si="5"/>
        <v>6649869.4000000004</v>
      </c>
      <c r="R19" s="55">
        <f t="shared" si="2"/>
        <v>0.22920005369935292</v>
      </c>
      <c r="S19" s="51"/>
    </row>
    <row r="20" spans="1:19" s="113" customFormat="1" ht="23.4" x14ac:dyDescent="0.25">
      <c r="A20" s="104" t="s">
        <v>33</v>
      </c>
      <c r="B20" s="105" t="s">
        <v>43</v>
      </c>
      <c r="C20" s="105" t="s">
        <v>43</v>
      </c>
      <c r="D20" s="105" t="s">
        <v>35</v>
      </c>
      <c r="E20" s="106" t="s">
        <v>48</v>
      </c>
      <c r="F20" s="106"/>
      <c r="G20" s="106"/>
      <c r="H20" s="107">
        <v>10</v>
      </c>
      <c r="I20" s="108" t="s">
        <v>40</v>
      </c>
      <c r="J20" s="109" t="s">
        <v>41</v>
      </c>
      <c r="K20" s="110" t="s">
        <v>79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2"/>
        <v>0.18667997494822686</v>
      </c>
      <c r="S20" s="112"/>
    </row>
    <row r="21" spans="1:19" s="113" customFormat="1" ht="15.6" x14ac:dyDescent="0.25">
      <c r="A21" s="104" t="s">
        <v>33</v>
      </c>
      <c r="B21" s="105" t="s">
        <v>43</v>
      </c>
      <c r="C21" s="105" t="s">
        <v>43</v>
      </c>
      <c r="D21" s="105" t="s">
        <v>35</v>
      </c>
      <c r="E21" s="106" t="s">
        <v>50</v>
      </c>
      <c r="F21" s="106"/>
      <c r="G21" s="106"/>
      <c r="H21" s="107">
        <v>10</v>
      </c>
      <c r="I21" s="108" t="s">
        <v>40</v>
      </c>
      <c r="J21" s="109" t="s">
        <v>41</v>
      </c>
      <c r="K21" s="110" t="s">
        <v>80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2"/>
        <v>0.36324379562043796</v>
      </c>
      <c r="S21" s="112"/>
    </row>
    <row r="22" spans="1:19" s="52" customFormat="1" x14ac:dyDescent="0.25">
      <c r="A22" s="53" t="s">
        <v>33</v>
      </c>
      <c r="B22" s="54" t="s">
        <v>43</v>
      </c>
      <c r="C22" s="54" t="s">
        <v>43</v>
      </c>
      <c r="D22" s="54" t="s">
        <v>43</v>
      </c>
      <c r="E22" s="36"/>
      <c r="F22" s="36"/>
      <c r="G22" s="36"/>
      <c r="H22" s="37"/>
      <c r="I22" s="11"/>
      <c r="J22" s="38"/>
      <c r="K22" s="80" t="s">
        <v>81</v>
      </c>
      <c r="L22" s="41">
        <f t="shared" ref="L22:Q22" si="6">SUM(L23:L25)</f>
        <v>197626449.47999999</v>
      </c>
      <c r="M22" s="46">
        <f t="shared" si="6"/>
        <v>0</v>
      </c>
      <c r="N22" s="41">
        <f t="shared" si="6"/>
        <v>197626449.47999999</v>
      </c>
      <c r="O22" s="41">
        <f t="shared" si="6"/>
        <v>159369541.88999999</v>
      </c>
      <c r="P22" s="41">
        <f t="shared" si="6"/>
        <v>158642168.88999999</v>
      </c>
      <c r="Q22" s="41">
        <f t="shared" si="6"/>
        <v>158642168.88999999</v>
      </c>
      <c r="R22" s="55">
        <f t="shared" si="2"/>
        <v>0.80641807971219137</v>
      </c>
      <c r="S22" s="51"/>
    </row>
    <row r="23" spans="1:19" s="113" customFormat="1" ht="31.2" x14ac:dyDescent="0.25">
      <c r="A23" s="104" t="s">
        <v>33</v>
      </c>
      <c r="B23" s="105" t="s">
        <v>43</v>
      </c>
      <c r="C23" s="105" t="s">
        <v>43</v>
      </c>
      <c r="D23" s="105" t="s">
        <v>43</v>
      </c>
      <c r="E23" s="106" t="s">
        <v>54</v>
      </c>
      <c r="F23" s="106"/>
      <c r="G23" s="106"/>
      <c r="H23" s="107">
        <v>10</v>
      </c>
      <c r="I23" s="108" t="s">
        <v>40</v>
      </c>
      <c r="J23" s="109" t="s">
        <v>41</v>
      </c>
      <c r="K23" s="110" t="s">
        <v>208</v>
      </c>
      <c r="L23" s="96">
        <v>113756</v>
      </c>
      <c r="M23" s="96">
        <f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2"/>
        <v>1</v>
      </c>
      <c r="S23" s="112"/>
    </row>
    <row r="24" spans="1:19" s="113" customFormat="1" ht="15.6" x14ac:dyDescent="0.25">
      <c r="A24" s="104" t="s">
        <v>33</v>
      </c>
      <c r="B24" s="105" t="s">
        <v>43</v>
      </c>
      <c r="C24" s="105" t="s">
        <v>43</v>
      </c>
      <c r="D24" s="105" t="s">
        <v>43</v>
      </c>
      <c r="E24" s="106" t="s">
        <v>58</v>
      </c>
      <c r="F24" s="106"/>
      <c r="G24" s="106"/>
      <c r="H24" s="107">
        <v>10</v>
      </c>
      <c r="I24" s="108" t="s">
        <v>40</v>
      </c>
      <c r="J24" s="109" t="s">
        <v>41</v>
      </c>
      <c r="K24" s="110" t="s">
        <v>84</v>
      </c>
      <c r="L24" s="96">
        <v>92759908.479999989</v>
      </c>
      <c r="M24" s="96">
        <f>N24-L24</f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2"/>
        <v>0.76462093432630351</v>
      </c>
      <c r="S24" s="112"/>
    </row>
    <row r="25" spans="1:19" s="113" customFormat="1" ht="15.6" x14ac:dyDescent="0.25">
      <c r="A25" s="104" t="s">
        <v>33</v>
      </c>
      <c r="B25" s="105" t="s">
        <v>43</v>
      </c>
      <c r="C25" s="105" t="s">
        <v>43</v>
      </c>
      <c r="D25" s="105" t="s">
        <v>43</v>
      </c>
      <c r="E25" s="106" t="s">
        <v>60</v>
      </c>
      <c r="F25" s="106"/>
      <c r="G25" s="106"/>
      <c r="H25" s="107">
        <v>10</v>
      </c>
      <c r="I25" s="108" t="s">
        <v>40</v>
      </c>
      <c r="J25" s="109" t="s">
        <v>41</v>
      </c>
      <c r="K25" s="110" t="s">
        <v>85</v>
      </c>
      <c r="L25" s="96">
        <v>104752785</v>
      </c>
      <c r="M25" s="96">
        <f>N25-L25</f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2"/>
        <v>0.84321975783269154</v>
      </c>
      <c r="S25" s="112"/>
    </row>
    <row r="26" spans="1:19" s="59" customFormat="1" x14ac:dyDescent="0.25">
      <c r="A26" s="70" t="s">
        <v>33</v>
      </c>
      <c r="B26" s="71" t="s">
        <v>62</v>
      </c>
      <c r="C26" s="71"/>
      <c r="D26" s="71"/>
      <c r="E26" s="71"/>
      <c r="F26" s="71"/>
      <c r="G26" s="71"/>
      <c r="H26" s="71"/>
      <c r="I26" s="72"/>
      <c r="J26" s="73"/>
      <c r="K26" s="82" t="s">
        <v>88</v>
      </c>
      <c r="L26" s="69">
        <f t="shared" ref="L26:Q26" si="7">+L27+L30</f>
        <v>1255308735</v>
      </c>
      <c r="M26" s="69">
        <f t="shared" si="7"/>
        <v>0</v>
      </c>
      <c r="N26" s="69">
        <f t="shared" si="7"/>
        <v>1255308735</v>
      </c>
      <c r="O26" s="69">
        <f t="shared" si="7"/>
        <v>284911161</v>
      </c>
      <c r="P26" s="69">
        <f t="shared" si="7"/>
        <v>284911161</v>
      </c>
      <c r="Q26" s="69">
        <f t="shared" si="7"/>
        <v>284911161</v>
      </c>
      <c r="R26" s="74">
        <f t="shared" si="2"/>
        <v>0.22696501112134776</v>
      </c>
      <c r="S26" s="58"/>
    </row>
    <row r="27" spans="1:19" s="59" customFormat="1" x14ac:dyDescent="0.25">
      <c r="A27" s="70" t="s">
        <v>33</v>
      </c>
      <c r="B27" s="71" t="s">
        <v>62</v>
      </c>
      <c r="C27" s="72" t="s">
        <v>62</v>
      </c>
      <c r="D27" s="187"/>
      <c r="E27" s="187"/>
      <c r="F27" s="187"/>
      <c r="G27" s="187"/>
      <c r="H27" s="187"/>
      <c r="I27" s="188"/>
      <c r="J27" s="189"/>
      <c r="K27" s="190" t="s">
        <v>89</v>
      </c>
      <c r="L27" s="66">
        <f>+L28</f>
        <v>85778</v>
      </c>
      <c r="M27" s="66"/>
      <c r="N27" s="66">
        <f t="shared" ref="N27:Q28" si="8">+N28</f>
        <v>85778</v>
      </c>
      <c r="O27" s="66">
        <f t="shared" si="8"/>
        <v>85778</v>
      </c>
      <c r="P27" s="66">
        <f t="shared" si="8"/>
        <v>85778</v>
      </c>
      <c r="Q27" s="66">
        <f t="shared" si="8"/>
        <v>85778</v>
      </c>
      <c r="R27" s="74">
        <f t="shared" si="2"/>
        <v>1</v>
      </c>
      <c r="S27" s="58"/>
    </row>
    <row r="28" spans="1:19" s="59" customFormat="1" ht="15.6" x14ac:dyDescent="0.25">
      <c r="A28" s="70" t="s">
        <v>33</v>
      </c>
      <c r="B28" s="71" t="s">
        <v>62</v>
      </c>
      <c r="C28" s="72" t="s">
        <v>62</v>
      </c>
      <c r="D28" s="188" t="s">
        <v>90</v>
      </c>
      <c r="E28" s="187"/>
      <c r="F28" s="187"/>
      <c r="G28" s="187"/>
      <c r="H28" s="187"/>
      <c r="I28" s="188"/>
      <c r="J28" s="189"/>
      <c r="K28" s="190" t="s">
        <v>91</v>
      </c>
      <c r="L28" s="66">
        <f>+L29</f>
        <v>85778</v>
      </c>
      <c r="M28" s="69">
        <f>+M29+M32</f>
        <v>-634230417.99000001</v>
      </c>
      <c r="N28" s="66">
        <f t="shared" si="8"/>
        <v>85778</v>
      </c>
      <c r="O28" s="66">
        <f t="shared" si="8"/>
        <v>85778</v>
      </c>
      <c r="P28" s="66">
        <f t="shared" si="8"/>
        <v>85778</v>
      </c>
      <c r="Q28" s="66">
        <f t="shared" si="8"/>
        <v>85778</v>
      </c>
      <c r="R28" s="120">
        <f t="shared" si="2"/>
        <v>1</v>
      </c>
      <c r="S28" s="58"/>
    </row>
    <row r="29" spans="1:19" s="59" customFormat="1" ht="15.6" x14ac:dyDescent="0.25">
      <c r="A29" s="123" t="s">
        <v>33</v>
      </c>
      <c r="B29" s="124" t="s">
        <v>62</v>
      </c>
      <c r="C29" s="204" t="s">
        <v>62</v>
      </c>
      <c r="D29" s="204" t="s">
        <v>90</v>
      </c>
      <c r="E29" s="127" t="s">
        <v>92</v>
      </c>
      <c r="F29" s="187"/>
      <c r="G29" s="187"/>
      <c r="H29" s="187"/>
      <c r="I29" s="188"/>
      <c r="J29" s="189"/>
      <c r="K29" s="110" t="s">
        <v>93</v>
      </c>
      <c r="L29" s="98">
        <v>85778</v>
      </c>
      <c r="M29" s="69">
        <f>+M30+M33</f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2"/>
        <v>1</v>
      </c>
      <c r="S29" s="58"/>
    </row>
    <row r="30" spans="1:19" s="122" customFormat="1" x14ac:dyDescent="0.25">
      <c r="A30" s="114" t="s">
        <v>33</v>
      </c>
      <c r="B30" s="115" t="s">
        <v>62</v>
      </c>
      <c r="C30" s="115" t="s">
        <v>90</v>
      </c>
      <c r="D30" s="115"/>
      <c r="E30" s="116"/>
      <c r="F30" s="116"/>
      <c r="G30" s="116"/>
      <c r="H30" s="117"/>
      <c r="I30" s="118"/>
      <c r="J30" s="119"/>
      <c r="K30" s="81" t="s">
        <v>94</v>
      </c>
      <c r="L30" s="67">
        <f t="shared" ref="L30:Q30" si="9">L31</f>
        <v>1255222957</v>
      </c>
      <c r="M30" s="67">
        <f t="shared" si="9"/>
        <v>0</v>
      </c>
      <c r="N30" s="67">
        <f t="shared" si="9"/>
        <v>1255222957</v>
      </c>
      <c r="O30" s="67">
        <f t="shared" si="9"/>
        <v>284825383</v>
      </c>
      <c r="P30" s="67">
        <f t="shared" si="9"/>
        <v>284825383</v>
      </c>
      <c r="Q30" s="67">
        <f t="shared" si="9"/>
        <v>284825383</v>
      </c>
      <c r="R30" s="111">
        <f t="shared" si="2"/>
        <v>0.2269121843347548</v>
      </c>
      <c r="S30" s="121"/>
    </row>
    <row r="31" spans="1:19" s="122" customFormat="1" ht="15.6" x14ac:dyDescent="0.25">
      <c r="A31" s="114" t="s">
        <v>33</v>
      </c>
      <c r="B31" s="115" t="s">
        <v>62</v>
      </c>
      <c r="C31" s="115" t="s">
        <v>90</v>
      </c>
      <c r="D31" s="115" t="s">
        <v>43</v>
      </c>
      <c r="E31" s="116"/>
      <c r="F31" s="116"/>
      <c r="G31" s="116"/>
      <c r="H31" s="117"/>
      <c r="I31" s="118"/>
      <c r="J31" s="119"/>
      <c r="K31" s="81" t="s">
        <v>95</v>
      </c>
      <c r="L31" s="67">
        <f t="shared" ref="L31:Q31" si="10">SUM(L32:L32)</f>
        <v>1255222957</v>
      </c>
      <c r="M31" s="67">
        <f t="shared" si="10"/>
        <v>0</v>
      </c>
      <c r="N31" s="67">
        <f t="shared" si="10"/>
        <v>1255222957</v>
      </c>
      <c r="O31" s="67">
        <f t="shared" si="10"/>
        <v>284825383</v>
      </c>
      <c r="P31" s="67">
        <f t="shared" si="10"/>
        <v>284825383</v>
      </c>
      <c r="Q31" s="67">
        <f t="shared" si="10"/>
        <v>284825383</v>
      </c>
      <c r="R31" s="120">
        <f t="shared" si="2"/>
        <v>0.2269121843347548</v>
      </c>
      <c r="S31" s="121"/>
    </row>
    <row r="32" spans="1:19" s="131" customFormat="1" ht="13.8" thickBot="1" x14ac:dyDescent="0.3">
      <c r="A32" s="123" t="s">
        <v>33</v>
      </c>
      <c r="B32" s="124" t="s">
        <v>62</v>
      </c>
      <c r="C32" s="124" t="s">
        <v>90</v>
      </c>
      <c r="D32" s="124" t="s">
        <v>43</v>
      </c>
      <c r="E32" s="125" t="s">
        <v>39</v>
      </c>
      <c r="F32" s="125"/>
      <c r="G32" s="125"/>
      <c r="H32" s="126">
        <v>10</v>
      </c>
      <c r="I32" s="127" t="s">
        <v>40</v>
      </c>
      <c r="J32" s="128" t="s">
        <v>41</v>
      </c>
      <c r="K32" s="110" t="s">
        <v>96</v>
      </c>
      <c r="L32" s="98">
        <v>1255222957</v>
      </c>
      <c r="M32" s="96">
        <f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2"/>
        <v>0.2269121843347548</v>
      </c>
      <c r="S32" s="130"/>
    </row>
    <row r="33" spans="1:19" s="59" customFormat="1" ht="14.4" thickTop="1" thickBot="1" x14ac:dyDescent="0.3">
      <c r="A33" s="175" t="s">
        <v>111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112</v>
      </c>
      <c r="L33" s="180">
        <f t="shared" ref="L33:Q33" si="11">L34+L52+L84</f>
        <v>198822573856.62</v>
      </c>
      <c r="M33" s="180">
        <f t="shared" si="11"/>
        <v>-634230417.99000001</v>
      </c>
      <c r="N33" s="180">
        <f t="shared" si="11"/>
        <v>198188343438.63</v>
      </c>
      <c r="O33" s="180">
        <f t="shared" si="11"/>
        <v>25927826264.77</v>
      </c>
      <c r="P33" s="180">
        <f t="shared" si="11"/>
        <v>17390369392.630001</v>
      </c>
      <c r="Q33" s="180">
        <f t="shared" si="11"/>
        <v>17390369392.630001</v>
      </c>
      <c r="R33" s="181">
        <f t="shared" si="2"/>
        <v>0.13040685351688353</v>
      </c>
      <c r="S33" s="58"/>
    </row>
    <row r="34" spans="1:19" s="140" customFormat="1" ht="31.8" thickTop="1" x14ac:dyDescent="0.25">
      <c r="A34" s="133" t="s">
        <v>111</v>
      </c>
      <c r="B34" s="134" t="s">
        <v>113</v>
      </c>
      <c r="C34" s="134"/>
      <c r="D34" s="134"/>
      <c r="E34" s="134"/>
      <c r="F34" s="134"/>
      <c r="G34" s="134"/>
      <c r="H34" s="134"/>
      <c r="I34" s="135"/>
      <c r="J34" s="136"/>
      <c r="K34" s="137" t="s">
        <v>114</v>
      </c>
      <c r="L34" s="68">
        <f t="shared" ref="L34:Q34" si="12">L35</f>
        <v>13376869122.59</v>
      </c>
      <c r="M34" s="68">
        <f t="shared" si="12"/>
        <v>-15568417</v>
      </c>
      <c r="N34" s="68">
        <f t="shared" si="12"/>
        <v>13361300705.59</v>
      </c>
      <c r="O34" s="68">
        <f t="shared" si="12"/>
        <v>3325028674.5900002</v>
      </c>
      <c r="P34" s="68">
        <f t="shared" si="12"/>
        <v>3260236967.5900002</v>
      </c>
      <c r="Q34" s="68">
        <f t="shared" si="12"/>
        <v>3260236967.5900002</v>
      </c>
      <c r="R34" s="138">
        <f t="shared" si="2"/>
        <v>0.24856553832726858</v>
      </c>
      <c r="S34" s="139"/>
    </row>
    <row r="35" spans="1:19" s="59" customFormat="1" x14ac:dyDescent="0.25">
      <c r="A35" s="56" t="s">
        <v>111</v>
      </c>
      <c r="B35" s="57" t="s">
        <v>113</v>
      </c>
      <c r="C35" s="57" t="s">
        <v>115</v>
      </c>
      <c r="D35" s="57"/>
      <c r="E35" s="42"/>
      <c r="F35" s="42"/>
      <c r="G35" s="42"/>
      <c r="H35" s="43"/>
      <c r="I35" s="44"/>
      <c r="J35" s="45"/>
      <c r="K35" s="83" t="s">
        <v>116</v>
      </c>
      <c r="L35" s="46">
        <f t="shared" ref="L35:Q35" si="13">L36+L38+L42+L46+L50</f>
        <v>13376869122.59</v>
      </c>
      <c r="M35" s="46">
        <f t="shared" si="13"/>
        <v>-15568417</v>
      </c>
      <c r="N35" s="46">
        <f t="shared" si="13"/>
        <v>13361300705.59</v>
      </c>
      <c r="O35" s="46">
        <f t="shared" si="13"/>
        <v>3325028674.5900002</v>
      </c>
      <c r="P35" s="46">
        <f t="shared" si="13"/>
        <v>3260236967.5900002</v>
      </c>
      <c r="Q35" s="46">
        <f t="shared" si="13"/>
        <v>3260236967.5900002</v>
      </c>
      <c r="R35" s="47">
        <f t="shared" si="2"/>
        <v>0.24856553832726858</v>
      </c>
      <c r="S35" s="58"/>
    </row>
    <row r="36" spans="1:19" s="59" customFormat="1" ht="39" x14ac:dyDescent="0.25">
      <c r="A36" s="56" t="s">
        <v>111</v>
      </c>
      <c r="B36" s="57" t="s">
        <v>113</v>
      </c>
      <c r="C36" s="57" t="s">
        <v>115</v>
      </c>
      <c r="D36" s="57" t="s">
        <v>183</v>
      </c>
      <c r="E36" s="42"/>
      <c r="F36" s="42"/>
      <c r="G36" s="42"/>
      <c r="H36" s="43">
        <v>11</v>
      </c>
      <c r="I36" s="44" t="s">
        <v>40</v>
      </c>
      <c r="J36" s="45" t="s">
        <v>41</v>
      </c>
      <c r="K36" s="81" t="s">
        <v>209</v>
      </c>
      <c r="L36" s="46">
        <f t="shared" ref="L36:Q36" si="14">SUM(L37)</f>
        <v>7492757968</v>
      </c>
      <c r="M36" s="46">
        <f t="shared" si="14"/>
        <v>0</v>
      </c>
      <c r="N36" s="46">
        <f t="shared" si="14"/>
        <v>7492757968</v>
      </c>
      <c r="O36" s="46">
        <f t="shared" si="14"/>
        <v>218985609</v>
      </c>
      <c r="P36" s="46">
        <f t="shared" si="14"/>
        <v>217931334</v>
      </c>
      <c r="Q36" s="46">
        <f t="shared" si="14"/>
        <v>217931334</v>
      </c>
      <c r="R36" s="132">
        <f t="shared" si="2"/>
        <v>2.9226302242143905E-2</v>
      </c>
      <c r="S36" s="58"/>
    </row>
    <row r="37" spans="1:19" s="113" customFormat="1" ht="15.6" x14ac:dyDescent="0.25">
      <c r="A37" s="104" t="s">
        <v>111</v>
      </c>
      <c r="B37" s="105" t="s">
        <v>113</v>
      </c>
      <c r="C37" s="105" t="s">
        <v>115</v>
      </c>
      <c r="D37" s="105" t="s">
        <v>183</v>
      </c>
      <c r="E37" s="106" t="s">
        <v>210</v>
      </c>
      <c r="F37" s="106" t="s">
        <v>131</v>
      </c>
      <c r="G37" s="106"/>
      <c r="H37" s="107"/>
      <c r="I37" s="108"/>
      <c r="J37" s="109"/>
      <c r="K37" s="141" t="s">
        <v>132</v>
      </c>
      <c r="L37" s="96">
        <v>7492757968</v>
      </c>
      <c r="M37" s="96">
        <f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2"/>
        <v>2.9226302242143905E-2</v>
      </c>
      <c r="S37" s="112"/>
    </row>
    <row r="38" spans="1:19" s="59" customFormat="1" ht="23.4" x14ac:dyDescent="0.25">
      <c r="A38" s="56" t="s">
        <v>111</v>
      </c>
      <c r="B38" s="57" t="s">
        <v>113</v>
      </c>
      <c r="C38" s="57" t="s">
        <v>115</v>
      </c>
      <c r="D38" s="57" t="s">
        <v>211</v>
      </c>
      <c r="E38" s="42"/>
      <c r="F38" s="42"/>
      <c r="G38" s="42"/>
      <c r="H38" s="43"/>
      <c r="I38" s="44"/>
      <c r="J38" s="45"/>
      <c r="K38" s="81" t="s">
        <v>212</v>
      </c>
      <c r="L38" s="46">
        <f t="shared" ref="L38:Q38" si="15">SUM(L39:L41)</f>
        <v>1088138127</v>
      </c>
      <c r="M38" s="46">
        <f t="shared" si="15"/>
        <v>-592039</v>
      </c>
      <c r="N38" s="46">
        <f t="shared" si="15"/>
        <v>1087546088</v>
      </c>
      <c r="O38" s="46">
        <f t="shared" si="15"/>
        <v>269265809</v>
      </c>
      <c r="P38" s="46">
        <f t="shared" si="15"/>
        <v>257765809</v>
      </c>
      <c r="Q38" s="46">
        <f t="shared" si="15"/>
        <v>257765809</v>
      </c>
      <c r="R38" s="132">
        <f t="shared" si="2"/>
        <v>0.24745554109234885</v>
      </c>
      <c r="S38" s="58"/>
    </row>
    <row r="39" spans="1:19" s="113" customFormat="1" ht="15.6" x14ac:dyDescent="0.25">
      <c r="A39" s="104" t="s">
        <v>111</v>
      </c>
      <c r="B39" s="105" t="s">
        <v>113</v>
      </c>
      <c r="C39" s="105" t="s">
        <v>115</v>
      </c>
      <c r="D39" s="105" t="s">
        <v>211</v>
      </c>
      <c r="E39" s="106" t="s">
        <v>210</v>
      </c>
      <c r="F39" s="106" t="s">
        <v>213</v>
      </c>
      <c r="G39" s="106"/>
      <c r="H39" s="107">
        <v>11</v>
      </c>
      <c r="I39" s="108" t="s">
        <v>40</v>
      </c>
      <c r="J39" s="109" t="s">
        <v>41</v>
      </c>
      <c r="K39" s="141" t="s">
        <v>214</v>
      </c>
      <c r="L39" s="96">
        <v>809318094</v>
      </c>
      <c r="M39" s="96">
        <f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2"/>
        <v>0.20893710057099008</v>
      </c>
      <c r="S39" s="112"/>
    </row>
    <row r="40" spans="1:19" s="113" customFormat="1" ht="21.75" customHeight="1" x14ac:dyDescent="0.25">
      <c r="A40" s="104" t="s">
        <v>111</v>
      </c>
      <c r="B40" s="105" t="s">
        <v>113</v>
      </c>
      <c r="C40" s="105" t="s">
        <v>115</v>
      </c>
      <c r="D40" s="105" t="s">
        <v>211</v>
      </c>
      <c r="E40" s="106" t="s">
        <v>210</v>
      </c>
      <c r="F40" s="106" t="s">
        <v>129</v>
      </c>
      <c r="G40" s="106"/>
      <c r="H40" s="107">
        <v>11</v>
      </c>
      <c r="I40" s="108" t="s">
        <v>40</v>
      </c>
      <c r="J40" s="109" t="s">
        <v>41</v>
      </c>
      <c r="K40" s="141" t="s">
        <v>130</v>
      </c>
      <c r="L40" s="96">
        <v>100169233</v>
      </c>
      <c r="M40" s="96">
        <f>N40-L40</f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2"/>
        <v>1</v>
      </c>
      <c r="S40" s="112"/>
    </row>
    <row r="41" spans="1:19" s="113" customFormat="1" ht="21.75" customHeight="1" x14ac:dyDescent="0.25">
      <c r="A41" s="191" t="s">
        <v>111</v>
      </c>
      <c r="B41" s="192" t="s">
        <v>113</v>
      </c>
      <c r="C41" s="192" t="s">
        <v>115</v>
      </c>
      <c r="D41" s="192" t="s">
        <v>211</v>
      </c>
      <c r="E41" s="183" t="s">
        <v>210</v>
      </c>
      <c r="F41" s="184">
        <v>4301037</v>
      </c>
      <c r="G41" s="183"/>
      <c r="H41" s="185">
        <v>11</v>
      </c>
      <c r="I41" s="184" t="s">
        <v>40</v>
      </c>
      <c r="J41" s="186" t="s">
        <v>41</v>
      </c>
      <c r="K41" s="195" t="s">
        <v>215</v>
      </c>
      <c r="L41" s="194">
        <v>178650800</v>
      </c>
      <c r="M41" s="96">
        <f>N41-L41</f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5.6" x14ac:dyDescent="0.25">
      <c r="A42" s="56" t="s">
        <v>111</v>
      </c>
      <c r="B42" s="57" t="s">
        <v>113</v>
      </c>
      <c r="C42" s="57" t="s">
        <v>115</v>
      </c>
      <c r="D42" s="57" t="s">
        <v>216</v>
      </c>
      <c r="E42" s="42"/>
      <c r="F42" s="42"/>
      <c r="G42" s="42"/>
      <c r="H42" s="43"/>
      <c r="I42" s="44"/>
      <c r="J42" s="45"/>
      <c r="K42" s="81" t="s">
        <v>217</v>
      </c>
      <c r="L42" s="46">
        <f t="shared" ref="L42:Q42" si="16">SUM(L43:L45)</f>
        <v>665780015</v>
      </c>
      <c r="M42" s="46">
        <f t="shared" si="16"/>
        <v>0</v>
      </c>
      <c r="N42" s="46">
        <f t="shared" si="16"/>
        <v>665780015</v>
      </c>
      <c r="O42" s="46">
        <f t="shared" si="16"/>
        <v>28824710</v>
      </c>
      <c r="P42" s="46">
        <f t="shared" si="16"/>
        <v>28824710</v>
      </c>
      <c r="Q42" s="46">
        <f t="shared" si="16"/>
        <v>28824710</v>
      </c>
      <c r="R42" s="132">
        <f t="shared" si="2"/>
        <v>4.3294645904924017E-2</v>
      </c>
      <c r="S42" s="58"/>
    </row>
    <row r="43" spans="1:19" s="113" customFormat="1" ht="15.6" x14ac:dyDescent="0.25">
      <c r="A43" s="104" t="s">
        <v>111</v>
      </c>
      <c r="B43" s="105" t="s">
        <v>113</v>
      </c>
      <c r="C43" s="105" t="s">
        <v>115</v>
      </c>
      <c r="D43" s="105" t="s">
        <v>216</v>
      </c>
      <c r="E43" s="106" t="s">
        <v>210</v>
      </c>
      <c r="F43" s="106" t="s">
        <v>213</v>
      </c>
      <c r="G43" s="106"/>
      <c r="H43" s="107">
        <v>11</v>
      </c>
      <c r="I43" s="108" t="s">
        <v>40</v>
      </c>
      <c r="J43" s="109" t="s">
        <v>41</v>
      </c>
      <c r="K43" s="141" t="s">
        <v>214</v>
      </c>
      <c r="L43" s="96">
        <v>317415873</v>
      </c>
      <c r="M43" s="96">
        <f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2"/>
        <v>0</v>
      </c>
      <c r="S43" s="112"/>
    </row>
    <row r="44" spans="1:19" s="113" customFormat="1" ht="15.6" x14ac:dyDescent="0.25">
      <c r="A44" s="104" t="s">
        <v>111</v>
      </c>
      <c r="B44" s="105" t="s">
        <v>113</v>
      </c>
      <c r="C44" s="105" t="s">
        <v>115</v>
      </c>
      <c r="D44" s="105" t="s">
        <v>216</v>
      </c>
      <c r="E44" s="106" t="s">
        <v>210</v>
      </c>
      <c r="F44" s="106" t="s">
        <v>129</v>
      </c>
      <c r="G44" s="106"/>
      <c r="H44" s="107">
        <v>11</v>
      </c>
      <c r="I44" s="108" t="s">
        <v>40</v>
      </c>
      <c r="J44" s="109" t="s">
        <v>41</v>
      </c>
      <c r="K44" s="141" t="s">
        <v>130</v>
      </c>
      <c r="L44" s="96">
        <v>13736000</v>
      </c>
      <c r="M44" s="96">
        <f>N44-L44</f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2"/>
        <v>0.98825786255096093</v>
      </c>
      <c r="S44" s="112"/>
    </row>
    <row r="45" spans="1:19" s="113" customFormat="1" ht="15.6" x14ac:dyDescent="0.25">
      <c r="A45" s="104" t="s">
        <v>111</v>
      </c>
      <c r="B45" s="105" t="s">
        <v>113</v>
      </c>
      <c r="C45" s="105" t="s">
        <v>115</v>
      </c>
      <c r="D45" s="105" t="s">
        <v>216</v>
      </c>
      <c r="E45" s="106" t="s">
        <v>210</v>
      </c>
      <c r="F45" s="106" t="s">
        <v>131</v>
      </c>
      <c r="G45" s="106"/>
      <c r="H45" s="107">
        <v>11</v>
      </c>
      <c r="I45" s="108" t="s">
        <v>40</v>
      </c>
      <c r="J45" s="109" t="s">
        <v>41</v>
      </c>
      <c r="K45" s="141" t="s">
        <v>132</v>
      </c>
      <c r="L45" s="96">
        <v>334628142</v>
      </c>
      <c r="M45" s="96">
        <f>N45-L45</f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2"/>
        <v>4.5572975150428324E-2</v>
      </c>
      <c r="S45" s="112"/>
    </row>
    <row r="46" spans="1:19" s="59" customFormat="1" ht="15.6" x14ac:dyDescent="0.25">
      <c r="A46" s="56" t="s">
        <v>111</v>
      </c>
      <c r="B46" s="57" t="s">
        <v>113</v>
      </c>
      <c r="C46" s="57" t="s">
        <v>115</v>
      </c>
      <c r="D46" s="57" t="s">
        <v>218</v>
      </c>
      <c r="E46" s="42"/>
      <c r="F46" s="42"/>
      <c r="G46" s="42"/>
      <c r="H46" s="43"/>
      <c r="I46" s="44"/>
      <c r="J46" s="45"/>
      <c r="K46" s="81" t="s">
        <v>219</v>
      </c>
      <c r="L46" s="46">
        <f t="shared" ref="L46:Q46" si="17">SUM(L47:L49)</f>
        <v>3128310504.5900002</v>
      </c>
      <c r="M46" s="46">
        <f t="shared" si="17"/>
        <v>-10123078</v>
      </c>
      <c r="N46" s="46">
        <f t="shared" si="17"/>
        <v>3118187426.5900002</v>
      </c>
      <c r="O46" s="46">
        <f t="shared" si="17"/>
        <v>2766793567.5900002</v>
      </c>
      <c r="P46" s="46">
        <f t="shared" si="17"/>
        <v>2731868235.5900002</v>
      </c>
      <c r="Q46" s="46">
        <f t="shared" si="17"/>
        <v>2731868235.5900002</v>
      </c>
      <c r="R46" s="132">
        <f t="shared" si="2"/>
        <v>0.88443700314608609</v>
      </c>
      <c r="S46" s="58"/>
    </row>
    <row r="47" spans="1:19" s="113" customFormat="1" ht="16.5" customHeight="1" x14ac:dyDescent="0.25">
      <c r="A47" s="104" t="s">
        <v>111</v>
      </c>
      <c r="B47" s="105" t="s">
        <v>113</v>
      </c>
      <c r="C47" s="105" t="s">
        <v>115</v>
      </c>
      <c r="D47" s="105" t="s">
        <v>218</v>
      </c>
      <c r="E47" s="106" t="s">
        <v>210</v>
      </c>
      <c r="F47" s="106" t="s">
        <v>120</v>
      </c>
      <c r="G47" s="106"/>
      <c r="H47" s="107">
        <v>11</v>
      </c>
      <c r="I47" s="108" t="s">
        <v>40</v>
      </c>
      <c r="J47" s="109" t="s">
        <v>41</v>
      </c>
      <c r="K47" s="141" t="s">
        <v>121</v>
      </c>
      <c r="L47" s="96">
        <v>28421162</v>
      </c>
      <c r="M47" s="96">
        <f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2"/>
        <v>0.29007533189529688</v>
      </c>
      <c r="S47" s="112"/>
    </row>
    <row r="48" spans="1:19" s="113" customFormat="1" ht="15.6" x14ac:dyDescent="0.25">
      <c r="A48" s="104" t="s">
        <v>111</v>
      </c>
      <c r="B48" s="105" t="s">
        <v>113</v>
      </c>
      <c r="C48" s="105" t="s">
        <v>115</v>
      </c>
      <c r="D48" s="105" t="s">
        <v>218</v>
      </c>
      <c r="E48" s="106" t="s">
        <v>210</v>
      </c>
      <c r="F48" s="106" t="s">
        <v>213</v>
      </c>
      <c r="G48" s="106"/>
      <c r="H48" s="107">
        <v>11</v>
      </c>
      <c r="I48" s="108" t="s">
        <v>40</v>
      </c>
      <c r="J48" s="109" t="s">
        <v>41</v>
      </c>
      <c r="K48" s="141" t="s">
        <v>220</v>
      </c>
      <c r="L48" s="96">
        <v>3005949342.5900002</v>
      </c>
      <c r="M48" s="96">
        <f>N48-L48</f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2"/>
        <v>0.89642538262745919</v>
      </c>
      <c r="S48" s="112"/>
    </row>
    <row r="49" spans="1:19" s="113" customFormat="1" ht="15.6" x14ac:dyDescent="0.25">
      <c r="A49" s="104" t="s">
        <v>111</v>
      </c>
      <c r="B49" s="105" t="s">
        <v>113</v>
      </c>
      <c r="C49" s="105" t="s">
        <v>115</v>
      </c>
      <c r="D49" s="105" t="s">
        <v>218</v>
      </c>
      <c r="E49" s="106" t="s">
        <v>210</v>
      </c>
      <c r="F49" s="106" t="s">
        <v>131</v>
      </c>
      <c r="G49" s="106"/>
      <c r="H49" s="107">
        <v>11</v>
      </c>
      <c r="I49" s="108" t="s">
        <v>40</v>
      </c>
      <c r="J49" s="109" t="s">
        <v>41</v>
      </c>
      <c r="K49" s="141" t="s">
        <v>221</v>
      </c>
      <c r="L49" s="96">
        <v>93940000</v>
      </c>
      <c r="M49" s="96">
        <f>N49-L49</f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2"/>
        <v>0.68064722163082814</v>
      </c>
      <c r="S49" s="112"/>
    </row>
    <row r="50" spans="1:19" s="59" customFormat="1" ht="23.4" x14ac:dyDescent="0.25">
      <c r="A50" s="56" t="s">
        <v>111</v>
      </c>
      <c r="B50" s="57" t="s">
        <v>113</v>
      </c>
      <c r="C50" s="57" t="s">
        <v>115</v>
      </c>
      <c r="D50" s="57" t="s">
        <v>222</v>
      </c>
      <c r="E50" s="42"/>
      <c r="F50" s="42"/>
      <c r="G50" s="42"/>
      <c r="H50" s="43">
        <v>11</v>
      </c>
      <c r="I50" s="44" t="s">
        <v>40</v>
      </c>
      <c r="J50" s="45" t="s">
        <v>41</v>
      </c>
      <c r="K50" s="81" t="s">
        <v>223</v>
      </c>
      <c r="L50" s="46">
        <f t="shared" ref="L50:Q50" si="18">SUM(L51)</f>
        <v>1001882508</v>
      </c>
      <c r="M50" s="46">
        <f t="shared" si="18"/>
        <v>-4853300</v>
      </c>
      <c r="N50" s="46">
        <f t="shared" si="18"/>
        <v>997029208</v>
      </c>
      <c r="O50" s="46">
        <f t="shared" si="18"/>
        <v>41158979</v>
      </c>
      <c r="P50" s="46">
        <f t="shared" si="18"/>
        <v>23846879</v>
      </c>
      <c r="Q50" s="46">
        <f t="shared" si="18"/>
        <v>23846879</v>
      </c>
      <c r="R50" s="132">
        <f t="shared" si="2"/>
        <v>4.1081642479379427E-2</v>
      </c>
      <c r="S50" s="58"/>
    </row>
    <row r="51" spans="1:19" s="113" customFormat="1" x14ac:dyDescent="0.25">
      <c r="A51" s="143" t="s">
        <v>111</v>
      </c>
      <c r="B51" s="144" t="s">
        <v>113</v>
      </c>
      <c r="C51" s="144" t="s">
        <v>115</v>
      </c>
      <c r="D51" s="144" t="s">
        <v>222</v>
      </c>
      <c r="E51" s="145" t="s">
        <v>210</v>
      </c>
      <c r="F51" s="145" t="s">
        <v>124</v>
      </c>
      <c r="G51" s="145"/>
      <c r="H51" s="146"/>
      <c r="I51" s="147"/>
      <c r="J51" s="148"/>
      <c r="K51" s="149" t="s">
        <v>224</v>
      </c>
      <c r="L51" s="97">
        <v>1001882508</v>
      </c>
      <c r="M51" s="97">
        <f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2"/>
        <v>4.1081642479379427E-2</v>
      </c>
      <c r="S51" s="112"/>
    </row>
    <row r="52" spans="1:19" s="140" customFormat="1" ht="15.6" x14ac:dyDescent="0.25">
      <c r="A52" s="150" t="s">
        <v>111</v>
      </c>
      <c r="B52" s="151" t="s">
        <v>133</v>
      </c>
      <c r="C52" s="151"/>
      <c r="D52" s="151"/>
      <c r="E52" s="151"/>
      <c r="F52" s="151"/>
      <c r="G52" s="151"/>
      <c r="H52" s="151"/>
      <c r="I52" s="152"/>
      <c r="J52" s="153"/>
      <c r="K52" s="82" t="s">
        <v>134</v>
      </c>
      <c r="L52" s="86">
        <f t="shared" ref="L52:Q52" si="19">L53</f>
        <v>180150898101.06</v>
      </c>
      <c r="M52" s="86">
        <f t="shared" si="19"/>
        <v>-618662000</v>
      </c>
      <c r="N52" s="86">
        <f t="shared" si="19"/>
        <v>179532236101.06</v>
      </c>
      <c r="O52" s="86">
        <f t="shared" si="19"/>
        <v>19821746366.18</v>
      </c>
      <c r="P52" s="86">
        <f t="shared" si="19"/>
        <v>11527895353.700001</v>
      </c>
      <c r="Q52" s="86">
        <f t="shared" si="19"/>
        <v>11527895353.700001</v>
      </c>
      <c r="R52" s="154">
        <f t="shared" si="2"/>
        <v>0.11002857368526973</v>
      </c>
      <c r="S52" s="139"/>
    </row>
    <row r="53" spans="1:19" s="59" customFormat="1" x14ac:dyDescent="0.25">
      <c r="A53" s="56" t="s">
        <v>111</v>
      </c>
      <c r="B53" s="57" t="s">
        <v>133</v>
      </c>
      <c r="C53" s="57" t="s">
        <v>115</v>
      </c>
      <c r="D53" s="57"/>
      <c r="E53" s="42"/>
      <c r="F53" s="42"/>
      <c r="G53" s="42"/>
      <c r="H53" s="43"/>
      <c r="I53" s="44"/>
      <c r="J53" s="45"/>
      <c r="K53" s="155" t="s">
        <v>116</v>
      </c>
      <c r="L53" s="46">
        <f t="shared" ref="L53:Q53" si="20">L54+L57+L59+L64+L70+L72+L74+L76+L79+L82</f>
        <v>180150898101.06</v>
      </c>
      <c r="M53" s="46">
        <f t="shared" si="20"/>
        <v>-618662000</v>
      </c>
      <c r="N53" s="46">
        <f t="shared" si="20"/>
        <v>179532236101.06</v>
      </c>
      <c r="O53" s="46">
        <f t="shared" si="20"/>
        <v>19821746366.18</v>
      </c>
      <c r="P53" s="46">
        <f t="shared" si="20"/>
        <v>11527895353.700001</v>
      </c>
      <c r="Q53" s="46">
        <f t="shared" si="20"/>
        <v>11527895353.700001</v>
      </c>
      <c r="R53" s="47">
        <f t="shared" si="2"/>
        <v>0.11002857368526973</v>
      </c>
      <c r="S53" s="58"/>
    </row>
    <row r="54" spans="1:19" s="59" customFormat="1" ht="23.4" x14ac:dyDescent="0.25">
      <c r="A54" s="56" t="s">
        <v>111</v>
      </c>
      <c r="B54" s="57" t="s">
        <v>133</v>
      </c>
      <c r="C54" s="57" t="s">
        <v>115</v>
      </c>
      <c r="D54" s="57" t="s">
        <v>225</v>
      </c>
      <c r="E54" s="42"/>
      <c r="F54" s="42"/>
      <c r="G54" s="42"/>
      <c r="H54" s="43"/>
      <c r="I54" s="44"/>
      <c r="J54" s="45"/>
      <c r="K54" s="155" t="s">
        <v>226</v>
      </c>
      <c r="L54" s="46">
        <f t="shared" ref="L54:Q54" si="21">SUM(L55:L56)</f>
        <v>72049083429.540009</v>
      </c>
      <c r="M54" s="46">
        <f t="shared" si="21"/>
        <v>0</v>
      </c>
      <c r="N54" s="46">
        <f t="shared" si="21"/>
        <v>72049083429.540009</v>
      </c>
      <c r="O54" s="46">
        <f t="shared" si="21"/>
        <v>8795831275.6599998</v>
      </c>
      <c r="P54" s="46">
        <f t="shared" si="21"/>
        <v>1133682023.1799998</v>
      </c>
      <c r="Q54" s="46">
        <f t="shared" si="21"/>
        <v>1133682023.1799998</v>
      </c>
      <c r="R54" s="132">
        <f t="shared" si="2"/>
        <v>0.12208109884231676</v>
      </c>
      <c r="S54" s="58"/>
    </row>
    <row r="55" spans="1:19" s="113" customFormat="1" ht="23.4" x14ac:dyDescent="0.25">
      <c r="A55" s="104" t="s">
        <v>111</v>
      </c>
      <c r="B55" s="105" t="s">
        <v>133</v>
      </c>
      <c r="C55" s="105" t="s">
        <v>115</v>
      </c>
      <c r="D55" s="105" t="s">
        <v>225</v>
      </c>
      <c r="E55" s="106" t="s">
        <v>210</v>
      </c>
      <c r="F55" s="106" t="s">
        <v>169</v>
      </c>
      <c r="G55" s="106"/>
      <c r="H55" s="107">
        <v>10</v>
      </c>
      <c r="I55" s="108" t="s">
        <v>40</v>
      </c>
      <c r="J55" s="109" t="s">
        <v>41</v>
      </c>
      <c r="K55" s="156" t="s">
        <v>227</v>
      </c>
      <c r="L55" s="96">
        <v>9619237782.5400009</v>
      </c>
      <c r="M55" s="96">
        <f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2"/>
        <v>6.9632229164329276E-2</v>
      </c>
      <c r="S55" s="112"/>
    </row>
    <row r="56" spans="1:19" s="113" customFormat="1" ht="23.4" x14ac:dyDescent="0.25">
      <c r="A56" s="104" t="s">
        <v>111</v>
      </c>
      <c r="B56" s="105" t="s">
        <v>133</v>
      </c>
      <c r="C56" s="105" t="s">
        <v>115</v>
      </c>
      <c r="D56" s="105" t="s">
        <v>225</v>
      </c>
      <c r="E56" s="106" t="s">
        <v>210</v>
      </c>
      <c r="F56" s="106" t="s">
        <v>169</v>
      </c>
      <c r="G56" s="106"/>
      <c r="H56" s="107">
        <v>11</v>
      </c>
      <c r="I56" s="108" t="s">
        <v>40</v>
      </c>
      <c r="J56" s="109" t="s">
        <v>41</v>
      </c>
      <c r="K56" s="156" t="s">
        <v>227</v>
      </c>
      <c r="L56" s="96">
        <v>62429845647</v>
      </c>
      <c r="M56" s="96">
        <f>N56-L56</f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2"/>
        <v>0.13016246030700362</v>
      </c>
      <c r="S56" s="112"/>
    </row>
    <row r="57" spans="1:19" s="59" customFormat="1" ht="23.4" x14ac:dyDescent="0.25">
      <c r="A57" s="56" t="s">
        <v>111</v>
      </c>
      <c r="B57" s="57" t="s">
        <v>133</v>
      </c>
      <c r="C57" s="57" t="s">
        <v>115</v>
      </c>
      <c r="D57" s="57" t="s">
        <v>228</v>
      </c>
      <c r="E57" s="42"/>
      <c r="F57" s="42"/>
      <c r="G57" s="42"/>
      <c r="H57" s="43"/>
      <c r="I57" s="44"/>
      <c r="J57" s="45"/>
      <c r="K57" s="155" t="s">
        <v>229</v>
      </c>
      <c r="L57" s="46">
        <f t="shared" ref="L57:Q57" si="22">SUM(L58)</f>
        <v>69042581454</v>
      </c>
      <c r="M57" s="46">
        <f t="shared" si="22"/>
        <v>0</v>
      </c>
      <c r="N57" s="46">
        <f t="shared" si="22"/>
        <v>69042581454</v>
      </c>
      <c r="O57" s="46">
        <f t="shared" si="22"/>
        <v>1615000</v>
      </c>
      <c r="P57" s="46">
        <f t="shared" si="22"/>
        <v>1615000</v>
      </c>
      <c r="Q57" s="46">
        <f t="shared" si="22"/>
        <v>1615000</v>
      </c>
      <c r="R57" s="132">
        <f t="shared" si="2"/>
        <v>2.3391361765289766E-5</v>
      </c>
      <c r="S57" s="58"/>
    </row>
    <row r="58" spans="1:19" s="113" customFormat="1" ht="23.4" x14ac:dyDescent="0.25">
      <c r="A58" s="104" t="s">
        <v>111</v>
      </c>
      <c r="B58" s="105" t="s">
        <v>133</v>
      </c>
      <c r="C58" s="105" t="s">
        <v>115</v>
      </c>
      <c r="D58" s="105" t="s">
        <v>228</v>
      </c>
      <c r="E58" s="106" t="s">
        <v>210</v>
      </c>
      <c r="F58" s="106" t="s">
        <v>169</v>
      </c>
      <c r="G58" s="106"/>
      <c r="H58" s="107">
        <v>11</v>
      </c>
      <c r="I58" s="108" t="s">
        <v>40</v>
      </c>
      <c r="J58" s="109" t="s">
        <v>41</v>
      </c>
      <c r="K58" s="156" t="s">
        <v>227</v>
      </c>
      <c r="L58" s="96">
        <v>69042581454</v>
      </c>
      <c r="M58" s="96">
        <f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2"/>
        <v>2.3391361765289766E-5</v>
      </c>
      <c r="S58" s="112"/>
    </row>
    <row r="59" spans="1:19" s="59" customFormat="1" ht="31.2" x14ac:dyDescent="0.25">
      <c r="A59" s="56" t="s">
        <v>111</v>
      </c>
      <c r="B59" s="57" t="s">
        <v>133</v>
      </c>
      <c r="C59" s="57" t="s">
        <v>115</v>
      </c>
      <c r="D59" s="57" t="s">
        <v>230</v>
      </c>
      <c r="E59" s="42"/>
      <c r="F59" s="42"/>
      <c r="G59" s="42"/>
      <c r="H59" s="43"/>
      <c r="I59" s="44"/>
      <c r="J59" s="45"/>
      <c r="K59" s="155" t="s">
        <v>231</v>
      </c>
      <c r="L59" s="46">
        <f t="shared" ref="L59:Q59" si="23">SUM(L60:L63)</f>
        <v>4021090197</v>
      </c>
      <c r="M59" s="46">
        <f t="shared" si="23"/>
        <v>-8700000</v>
      </c>
      <c r="N59" s="46">
        <f t="shared" si="23"/>
        <v>4012390197</v>
      </c>
      <c r="O59" s="46">
        <f t="shared" si="23"/>
        <v>577339967</v>
      </c>
      <c r="P59" s="46">
        <f t="shared" si="23"/>
        <v>427339967</v>
      </c>
      <c r="Q59" s="46">
        <f t="shared" si="23"/>
        <v>427339967</v>
      </c>
      <c r="R59" s="132">
        <f t="shared" si="2"/>
        <v>0.14357796983284132</v>
      </c>
      <c r="S59" s="58"/>
    </row>
    <row r="60" spans="1:19" s="113" customFormat="1" x14ac:dyDescent="0.25">
      <c r="A60" s="104" t="s">
        <v>111</v>
      </c>
      <c r="B60" s="105" t="s">
        <v>133</v>
      </c>
      <c r="C60" s="105" t="s">
        <v>115</v>
      </c>
      <c r="D60" s="105" t="s">
        <v>230</v>
      </c>
      <c r="E60" s="106" t="s">
        <v>210</v>
      </c>
      <c r="F60" s="106" t="s">
        <v>155</v>
      </c>
      <c r="G60" s="106"/>
      <c r="H60" s="107">
        <v>11</v>
      </c>
      <c r="I60" s="108" t="s">
        <v>40</v>
      </c>
      <c r="J60" s="109" t="s">
        <v>41</v>
      </c>
      <c r="K60" s="156" t="s">
        <v>156</v>
      </c>
      <c r="L60" s="96">
        <v>3300000000</v>
      </c>
      <c r="M60" s="96">
        <f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2"/>
        <v>4.5454545454545456E-2</v>
      </c>
      <c r="S60" s="112"/>
    </row>
    <row r="61" spans="1:19" s="113" customFormat="1" x14ac:dyDescent="0.25">
      <c r="A61" s="104" t="s">
        <v>111</v>
      </c>
      <c r="B61" s="105" t="s">
        <v>133</v>
      </c>
      <c r="C61" s="105" t="s">
        <v>115</v>
      </c>
      <c r="D61" s="105" t="s">
        <v>230</v>
      </c>
      <c r="E61" s="106" t="s">
        <v>210</v>
      </c>
      <c r="F61" s="106" t="s">
        <v>157</v>
      </c>
      <c r="G61" s="106"/>
      <c r="H61" s="107">
        <v>11</v>
      </c>
      <c r="I61" s="108" t="s">
        <v>40</v>
      </c>
      <c r="J61" s="109" t="s">
        <v>41</v>
      </c>
      <c r="K61" s="156" t="s">
        <v>232</v>
      </c>
      <c r="L61" s="96">
        <v>61694642</v>
      </c>
      <c r="M61" s="96">
        <f>N61-L61</f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2"/>
        <v>1</v>
      </c>
      <c r="S61" s="112"/>
    </row>
    <row r="62" spans="1:19" s="113" customFormat="1" ht="15.6" x14ac:dyDescent="0.25">
      <c r="A62" s="104" t="s">
        <v>111</v>
      </c>
      <c r="B62" s="105" t="s">
        <v>133</v>
      </c>
      <c r="C62" s="105" t="s">
        <v>115</v>
      </c>
      <c r="D62" s="105" t="s">
        <v>230</v>
      </c>
      <c r="E62" s="106" t="s">
        <v>210</v>
      </c>
      <c r="F62" s="106" t="s">
        <v>159</v>
      </c>
      <c r="G62" s="106"/>
      <c r="H62" s="107">
        <v>11</v>
      </c>
      <c r="I62" s="108" t="s">
        <v>40</v>
      </c>
      <c r="J62" s="109" t="s">
        <v>41</v>
      </c>
      <c r="K62" s="156" t="s">
        <v>233</v>
      </c>
      <c r="L62" s="96">
        <v>363149325</v>
      </c>
      <c r="M62" s="96">
        <f>N62-L62</f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2"/>
        <v>1</v>
      </c>
      <c r="S62" s="112"/>
    </row>
    <row r="63" spans="1:19" s="113" customFormat="1" ht="15.6" x14ac:dyDescent="0.25">
      <c r="A63" s="104" t="s">
        <v>111</v>
      </c>
      <c r="B63" s="105" t="s">
        <v>133</v>
      </c>
      <c r="C63" s="105" t="s">
        <v>115</v>
      </c>
      <c r="D63" s="105" t="s">
        <v>230</v>
      </c>
      <c r="E63" s="106" t="s">
        <v>210</v>
      </c>
      <c r="F63" s="108">
        <v>4302075</v>
      </c>
      <c r="G63" s="106"/>
      <c r="H63" s="107">
        <v>11</v>
      </c>
      <c r="I63" s="108"/>
      <c r="J63" s="109"/>
      <c r="K63" s="156" t="s">
        <v>143</v>
      </c>
      <c r="L63" s="96">
        <v>296246230</v>
      </c>
      <c r="M63" s="96">
        <f>N63-L63</f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2"/>
        <v>8.4254236754337762E-3</v>
      </c>
      <c r="S63" s="112"/>
    </row>
    <row r="64" spans="1:19" s="59" customFormat="1" ht="31.2" x14ac:dyDescent="0.25">
      <c r="A64" s="56" t="s">
        <v>111</v>
      </c>
      <c r="B64" s="57" t="s">
        <v>133</v>
      </c>
      <c r="C64" s="57" t="s">
        <v>115</v>
      </c>
      <c r="D64" s="57" t="s">
        <v>234</v>
      </c>
      <c r="E64" s="42"/>
      <c r="F64" s="42"/>
      <c r="G64" s="42"/>
      <c r="H64" s="43"/>
      <c r="I64" s="44"/>
      <c r="J64" s="45" t="s">
        <v>41</v>
      </c>
      <c r="K64" s="155" t="s">
        <v>235</v>
      </c>
      <c r="L64" s="46">
        <f t="shared" ref="L64:Q64" si="24">SUM(L65:L69)</f>
        <v>26564239976.519997</v>
      </c>
      <c r="M64" s="46">
        <f t="shared" si="24"/>
        <v>-609962000</v>
      </c>
      <c r="N64" s="46">
        <f t="shared" si="24"/>
        <v>25954277976.519997</v>
      </c>
      <c r="O64" s="46">
        <f t="shared" si="24"/>
        <v>8314635336.5200005</v>
      </c>
      <c r="P64" s="46">
        <f t="shared" si="24"/>
        <v>7847714975.5200005</v>
      </c>
      <c r="Q64" s="46">
        <f t="shared" si="24"/>
        <v>7847714975.5200005</v>
      </c>
      <c r="R64" s="132">
        <f t="shared" si="2"/>
        <v>0.31300106247606807</v>
      </c>
      <c r="S64" s="58"/>
    </row>
    <row r="65" spans="1:19" s="113" customFormat="1" x14ac:dyDescent="0.25">
      <c r="A65" s="104" t="s">
        <v>111</v>
      </c>
      <c r="B65" s="105" t="s">
        <v>133</v>
      </c>
      <c r="C65" s="105" t="s">
        <v>115</v>
      </c>
      <c r="D65" s="105" t="s">
        <v>234</v>
      </c>
      <c r="E65" s="106" t="s">
        <v>210</v>
      </c>
      <c r="F65" s="106" t="s">
        <v>155</v>
      </c>
      <c r="G65" s="106"/>
      <c r="H65" s="107">
        <v>10</v>
      </c>
      <c r="I65" s="108" t="s">
        <v>40</v>
      </c>
      <c r="J65" s="109" t="s">
        <v>41</v>
      </c>
      <c r="K65" s="156" t="s">
        <v>236</v>
      </c>
      <c r="L65" s="96">
        <v>1665154426</v>
      </c>
      <c r="M65" s="96">
        <f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2"/>
        <v>1</v>
      </c>
      <c r="S65" s="112"/>
    </row>
    <row r="66" spans="1:19" s="113" customFormat="1" x14ac:dyDescent="0.25">
      <c r="A66" s="104" t="s">
        <v>111</v>
      </c>
      <c r="B66" s="105" t="s">
        <v>133</v>
      </c>
      <c r="C66" s="105" t="s">
        <v>115</v>
      </c>
      <c r="D66" s="105" t="s">
        <v>234</v>
      </c>
      <c r="E66" s="106" t="s">
        <v>210</v>
      </c>
      <c r="F66" s="106" t="s">
        <v>155</v>
      </c>
      <c r="G66" s="106"/>
      <c r="H66" s="107">
        <v>11</v>
      </c>
      <c r="I66" s="108" t="s">
        <v>40</v>
      </c>
      <c r="J66" s="109" t="s">
        <v>41</v>
      </c>
      <c r="K66" s="156" t="s">
        <v>156</v>
      </c>
      <c r="L66" s="96">
        <v>15780616670</v>
      </c>
      <c r="M66" s="96">
        <f>N66-L66</f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2"/>
        <v>0.13247445063247962</v>
      </c>
      <c r="S66" s="112"/>
    </row>
    <row r="67" spans="1:19" s="113" customFormat="1" x14ac:dyDescent="0.25">
      <c r="A67" s="104" t="s">
        <v>111</v>
      </c>
      <c r="B67" s="105" t="s">
        <v>133</v>
      </c>
      <c r="C67" s="105" t="s">
        <v>115</v>
      </c>
      <c r="D67" s="105" t="s">
        <v>234</v>
      </c>
      <c r="E67" s="106" t="s">
        <v>210</v>
      </c>
      <c r="F67" s="106" t="s">
        <v>157</v>
      </c>
      <c r="G67" s="106"/>
      <c r="H67" s="107">
        <v>10</v>
      </c>
      <c r="I67" s="108" t="s">
        <v>40</v>
      </c>
      <c r="J67" s="109" t="s">
        <v>41</v>
      </c>
      <c r="K67" s="156" t="s">
        <v>237</v>
      </c>
      <c r="L67" s="96">
        <v>536108498.92000002</v>
      </c>
      <c r="M67" s="96">
        <f>N67-L67</f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2"/>
        <v>1</v>
      </c>
      <c r="S67" s="112"/>
    </row>
    <row r="68" spans="1:19" s="113" customFormat="1" ht="15.6" x14ac:dyDescent="0.25">
      <c r="A68" s="104" t="s">
        <v>111</v>
      </c>
      <c r="B68" s="105" t="s">
        <v>133</v>
      </c>
      <c r="C68" s="105" t="s">
        <v>115</v>
      </c>
      <c r="D68" s="105" t="s">
        <v>234</v>
      </c>
      <c r="E68" s="106" t="s">
        <v>210</v>
      </c>
      <c r="F68" s="106" t="s">
        <v>159</v>
      </c>
      <c r="G68" s="106"/>
      <c r="H68" s="107">
        <v>10</v>
      </c>
      <c r="I68" s="108" t="s">
        <v>40</v>
      </c>
      <c r="J68" s="109" t="s">
        <v>41</v>
      </c>
      <c r="K68" s="156" t="s">
        <v>233</v>
      </c>
      <c r="L68" s="96">
        <v>978319074</v>
      </c>
      <c r="M68" s="96">
        <f>N68-L68</f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2"/>
        <v>0.97242914942901337</v>
      </c>
      <c r="S68" s="112"/>
    </row>
    <row r="69" spans="1:19" s="113" customFormat="1" ht="15.6" x14ac:dyDescent="0.25">
      <c r="A69" s="104" t="s">
        <v>111</v>
      </c>
      <c r="B69" s="105" t="s">
        <v>133</v>
      </c>
      <c r="C69" s="105" t="s">
        <v>115</v>
      </c>
      <c r="D69" s="105" t="s">
        <v>234</v>
      </c>
      <c r="E69" s="106" t="s">
        <v>210</v>
      </c>
      <c r="F69" s="106" t="s">
        <v>142</v>
      </c>
      <c r="G69" s="106"/>
      <c r="H69" s="107">
        <v>10</v>
      </c>
      <c r="I69" s="108" t="s">
        <v>40</v>
      </c>
      <c r="J69" s="109" t="s">
        <v>41</v>
      </c>
      <c r="K69" s="156" t="s">
        <v>143</v>
      </c>
      <c r="L69" s="96">
        <v>7604041307.6000004</v>
      </c>
      <c r="M69" s="96">
        <f>N69-L69</f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2"/>
        <v>0.40392967086201048</v>
      </c>
      <c r="S69" s="112"/>
    </row>
    <row r="70" spans="1:19" s="59" customFormat="1" ht="23.4" x14ac:dyDescent="0.25">
      <c r="A70" s="56" t="s">
        <v>111</v>
      </c>
      <c r="B70" s="57" t="s">
        <v>133</v>
      </c>
      <c r="C70" s="57" t="s">
        <v>115</v>
      </c>
      <c r="D70" s="57" t="s">
        <v>238</v>
      </c>
      <c r="E70" s="42"/>
      <c r="F70" s="42"/>
      <c r="G70" s="42"/>
      <c r="H70" s="43"/>
      <c r="I70" s="44"/>
      <c r="J70" s="45"/>
      <c r="K70" s="155" t="s">
        <v>239</v>
      </c>
      <c r="L70" s="46">
        <f t="shared" ref="L70:Q70" si="25">SUM(L71)</f>
        <v>135773</v>
      </c>
      <c r="M70" s="46">
        <f t="shared" si="25"/>
        <v>0</v>
      </c>
      <c r="N70" s="46">
        <f t="shared" si="25"/>
        <v>135773</v>
      </c>
      <c r="O70" s="46">
        <f t="shared" si="25"/>
        <v>135773</v>
      </c>
      <c r="P70" s="46">
        <f t="shared" si="25"/>
        <v>135773</v>
      </c>
      <c r="Q70" s="46">
        <f t="shared" si="25"/>
        <v>135773</v>
      </c>
      <c r="R70" s="132">
        <f t="shared" si="2"/>
        <v>1</v>
      </c>
      <c r="S70" s="58"/>
    </row>
    <row r="71" spans="1:19" s="113" customFormat="1" x14ac:dyDescent="0.25">
      <c r="A71" s="104" t="s">
        <v>111</v>
      </c>
      <c r="B71" s="105" t="s">
        <v>133</v>
      </c>
      <c r="C71" s="105" t="s">
        <v>115</v>
      </c>
      <c r="D71" s="105" t="s">
        <v>238</v>
      </c>
      <c r="E71" s="106" t="s">
        <v>210</v>
      </c>
      <c r="F71" s="106" t="s">
        <v>138</v>
      </c>
      <c r="G71" s="106"/>
      <c r="H71" s="107">
        <v>11</v>
      </c>
      <c r="I71" s="108" t="s">
        <v>40</v>
      </c>
      <c r="J71" s="109" t="s">
        <v>41</v>
      </c>
      <c r="K71" s="156" t="s">
        <v>240</v>
      </c>
      <c r="L71" s="96">
        <v>135773</v>
      </c>
      <c r="M71" s="96">
        <f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2"/>
        <v>1</v>
      </c>
      <c r="S71" s="112"/>
    </row>
    <row r="72" spans="1:19" s="59" customFormat="1" ht="23.4" x14ac:dyDescent="0.25">
      <c r="A72" s="56" t="s">
        <v>111</v>
      </c>
      <c r="B72" s="57" t="s">
        <v>133</v>
      </c>
      <c r="C72" s="57" t="s">
        <v>115</v>
      </c>
      <c r="D72" s="57" t="s">
        <v>241</v>
      </c>
      <c r="E72" s="42"/>
      <c r="F72" s="42"/>
      <c r="G72" s="42"/>
      <c r="H72" s="43"/>
      <c r="I72" s="44"/>
      <c r="J72" s="45"/>
      <c r="K72" s="155" t="s">
        <v>242</v>
      </c>
      <c r="L72" s="46">
        <f t="shared" ref="L72:Q72" si="26">SUM(L73)</f>
        <v>38552040</v>
      </c>
      <c r="M72" s="46">
        <f t="shared" si="26"/>
        <v>0</v>
      </c>
      <c r="N72" s="46">
        <f t="shared" si="26"/>
        <v>38552040</v>
      </c>
      <c r="O72" s="46">
        <f t="shared" si="26"/>
        <v>12398049</v>
      </c>
      <c r="P72" s="46">
        <f t="shared" si="26"/>
        <v>0</v>
      </c>
      <c r="Q72" s="46">
        <f t="shared" si="26"/>
        <v>0</v>
      </c>
      <c r="R72" s="132">
        <f t="shared" si="2"/>
        <v>0.32159255385707214</v>
      </c>
      <c r="S72" s="58"/>
    </row>
    <row r="73" spans="1:19" s="113" customFormat="1" ht="15.6" x14ac:dyDescent="0.25">
      <c r="A73" s="104" t="s">
        <v>111</v>
      </c>
      <c r="B73" s="105" t="s">
        <v>133</v>
      </c>
      <c r="C73" s="105" t="s">
        <v>115</v>
      </c>
      <c r="D73" s="105" t="s">
        <v>241</v>
      </c>
      <c r="E73" s="106" t="s">
        <v>210</v>
      </c>
      <c r="F73" s="106" t="s">
        <v>243</v>
      </c>
      <c r="G73" s="106"/>
      <c r="H73" s="107">
        <v>11</v>
      </c>
      <c r="I73" s="108" t="s">
        <v>40</v>
      </c>
      <c r="J73" s="109" t="s">
        <v>41</v>
      </c>
      <c r="K73" s="156" t="s">
        <v>244</v>
      </c>
      <c r="L73" s="96">
        <v>38552040</v>
      </c>
      <c r="M73" s="96">
        <f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2"/>
        <v>0.32159255385707214</v>
      </c>
      <c r="S73" s="112"/>
    </row>
    <row r="74" spans="1:19" s="59" customFormat="1" ht="31.2" x14ac:dyDescent="0.25">
      <c r="A74" s="56" t="s">
        <v>111</v>
      </c>
      <c r="B74" s="57" t="s">
        <v>133</v>
      </c>
      <c r="C74" s="57" t="s">
        <v>115</v>
      </c>
      <c r="D74" s="57" t="s">
        <v>245</v>
      </c>
      <c r="E74" s="42"/>
      <c r="F74" s="42"/>
      <c r="G74" s="42"/>
      <c r="H74" s="43"/>
      <c r="I74" s="44"/>
      <c r="J74" s="45"/>
      <c r="K74" s="155" t="s">
        <v>246</v>
      </c>
      <c r="L74" s="46">
        <f t="shared" ref="L74:Q74" si="27">SUM(L75:L75)</f>
        <v>5633650618</v>
      </c>
      <c r="M74" s="46">
        <f t="shared" si="27"/>
        <v>0</v>
      </c>
      <c r="N74" s="46">
        <f t="shared" si="27"/>
        <v>5633650618</v>
      </c>
      <c r="O74" s="46">
        <f t="shared" si="27"/>
        <v>734229975</v>
      </c>
      <c r="P74" s="46">
        <f t="shared" si="27"/>
        <v>731846625</v>
      </c>
      <c r="Q74" s="46">
        <f t="shared" si="27"/>
        <v>731846625</v>
      </c>
      <c r="R74" s="132">
        <f t="shared" si="2"/>
        <v>0.13032934144940969</v>
      </c>
      <c r="S74" s="58"/>
    </row>
    <row r="75" spans="1:19" s="113" customFormat="1" ht="15.6" x14ac:dyDescent="0.25">
      <c r="A75" s="104" t="s">
        <v>111</v>
      </c>
      <c r="B75" s="105" t="s">
        <v>133</v>
      </c>
      <c r="C75" s="105" t="s">
        <v>115</v>
      </c>
      <c r="D75" s="105" t="s">
        <v>245</v>
      </c>
      <c r="E75" s="106" t="s">
        <v>210</v>
      </c>
      <c r="F75" s="106" t="s">
        <v>174</v>
      </c>
      <c r="G75" s="106"/>
      <c r="H75" s="107">
        <v>11</v>
      </c>
      <c r="I75" s="108" t="s">
        <v>40</v>
      </c>
      <c r="J75" s="109" t="s">
        <v>41</v>
      </c>
      <c r="K75" s="156" t="s">
        <v>247</v>
      </c>
      <c r="L75" s="96">
        <v>5633650618</v>
      </c>
      <c r="M75" s="96">
        <f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2"/>
        <v>0.13032934144940969</v>
      </c>
      <c r="S75" s="112"/>
    </row>
    <row r="76" spans="1:19" s="59" customFormat="1" ht="15.6" x14ac:dyDescent="0.25">
      <c r="A76" s="56" t="s">
        <v>111</v>
      </c>
      <c r="B76" s="57" t="s">
        <v>133</v>
      </c>
      <c r="C76" s="57" t="s">
        <v>115</v>
      </c>
      <c r="D76" s="57" t="s">
        <v>140</v>
      </c>
      <c r="E76" s="42"/>
      <c r="F76" s="42"/>
      <c r="G76" s="42"/>
      <c r="H76" s="43"/>
      <c r="I76" s="44"/>
      <c r="J76" s="45"/>
      <c r="K76" s="155" t="s">
        <v>141</v>
      </c>
      <c r="L76" s="46">
        <f t="shared" ref="L76:Q76" si="28">SUM(L77:L78)</f>
        <v>107884720</v>
      </c>
      <c r="M76" s="46">
        <f t="shared" si="28"/>
        <v>0</v>
      </c>
      <c r="N76" s="46">
        <f t="shared" si="28"/>
        <v>107884720</v>
      </c>
      <c r="O76" s="46">
        <f t="shared" si="28"/>
        <v>38352181</v>
      </c>
      <c r="P76" s="46">
        <f t="shared" si="28"/>
        <v>38352181</v>
      </c>
      <c r="Q76" s="46">
        <f t="shared" si="28"/>
        <v>38352181</v>
      </c>
      <c r="R76" s="132">
        <f t="shared" si="2"/>
        <v>0.35549224208951924</v>
      </c>
      <c r="S76" s="58"/>
    </row>
    <row r="77" spans="1:19" s="113" customFormat="1" ht="15.6" x14ac:dyDescent="0.25">
      <c r="A77" s="104" t="s">
        <v>111</v>
      </c>
      <c r="B77" s="105" t="s">
        <v>133</v>
      </c>
      <c r="C77" s="105" t="s">
        <v>115</v>
      </c>
      <c r="D77" s="105" t="s">
        <v>140</v>
      </c>
      <c r="E77" s="106" t="s">
        <v>210</v>
      </c>
      <c r="F77" s="106" t="s">
        <v>142</v>
      </c>
      <c r="G77" s="106"/>
      <c r="H77" s="107">
        <v>11</v>
      </c>
      <c r="I77" s="108" t="s">
        <v>40</v>
      </c>
      <c r="J77" s="109" t="s">
        <v>41</v>
      </c>
      <c r="K77" s="156" t="s">
        <v>143</v>
      </c>
      <c r="L77" s="96">
        <v>6500000</v>
      </c>
      <c r="M77" s="96">
        <f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2"/>
        <v>1</v>
      </c>
      <c r="S77" s="112"/>
    </row>
    <row r="78" spans="1:19" s="113" customFormat="1" ht="23.4" x14ac:dyDescent="0.25">
      <c r="A78" s="104" t="s">
        <v>111</v>
      </c>
      <c r="B78" s="105" t="s">
        <v>133</v>
      </c>
      <c r="C78" s="105" t="s">
        <v>115</v>
      </c>
      <c r="D78" s="105" t="s">
        <v>140</v>
      </c>
      <c r="E78" s="106" t="s">
        <v>210</v>
      </c>
      <c r="F78" s="106" t="s">
        <v>144</v>
      </c>
      <c r="G78" s="106"/>
      <c r="H78" s="107">
        <v>11</v>
      </c>
      <c r="I78" s="108" t="s">
        <v>40</v>
      </c>
      <c r="J78" s="109" t="s">
        <v>41</v>
      </c>
      <c r="K78" s="156" t="s">
        <v>248</v>
      </c>
      <c r="L78" s="96">
        <v>101384720</v>
      </c>
      <c r="M78" s="96">
        <f>N78-L78</f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2"/>
        <v>0.31417141557426009</v>
      </c>
      <c r="S78" s="112"/>
    </row>
    <row r="79" spans="1:19" s="59" customFormat="1" ht="15.6" x14ac:dyDescent="0.25">
      <c r="A79" s="56" t="s">
        <v>111</v>
      </c>
      <c r="B79" s="57" t="s">
        <v>133</v>
      </c>
      <c r="C79" s="57" t="s">
        <v>115</v>
      </c>
      <c r="D79" s="57" t="s">
        <v>146</v>
      </c>
      <c r="E79" s="42"/>
      <c r="F79" s="42"/>
      <c r="G79" s="42"/>
      <c r="H79" s="43"/>
      <c r="I79" s="44"/>
      <c r="J79" s="45"/>
      <c r="K79" s="155" t="s">
        <v>147</v>
      </c>
      <c r="L79" s="46">
        <f t="shared" ref="L79:Q79" si="29">SUM(L80:L81)</f>
        <v>951490662</v>
      </c>
      <c r="M79" s="46">
        <f t="shared" si="29"/>
        <v>0</v>
      </c>
      <c r="N79" s="46">
        <f t="shared" si="29"/>
        <v>951490662</v>
      </c>
      <c r="O79" s="46">
        <f t="shared" si="29"/>
        <v>856341595</v>
      </c>
      <c r="P79" s="46">
        <f t="shared" si="29"/>
        <v>856341595</v>
      </c>
      <c r="Q79" s="46">
        <f t="shared" si="29"/>
        <v>856341595</v>
      </c>
      <c r="R79" s="132">
        <f t="shared" si="2"/>
        <v>0.89999999915921403</v>
      </c>
      <c r="S79" s="58"/>
    </row>
    <row r="80" spans="1:19" s="113" customFormat="1" x14ac:dyDescent="0.25">
      <c r="A80" s="104" t="s">
        <v>111</v>
      </c>
      <c r="B80" s="105" t="s">
        <v>133</v>
      </c>
      <c r="C80" s="105" t="s">
        <v>115</v>
      </c>
      <c r="D80" s="105" t="s">
        <v>146</v>
      </c>
      <c r="E80" s="106" t="s">
        <v>210</v>
      </c>
      <c r="F80" s="106" t="s">
        <v>150</v>
      </c>
      <c r="G80" s="106"/>
      <c r="H80" s="107">
        <v>11</v>
      </c>
      <c r="I80" s="108" t="s">
        <v>40</v>
      </c>
      <c r="J80" s="109" t="s">
        <v>41</v>
      </c>
      <c r="K80" s="156" t="s">
        <v>151</v>
      </c>
      <c r="L80" s="96">
        <v>24985500</v>
      </c>
      <c r="M80" s="96">
        <f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2"/>
        <v>0.9</v>
      </c>
      <c r="S80" s="112"/>
    </row>
    <row r="81" spans="1:19" s="113" customFormat="1" x14ac:dyDescent="0.25">
      <c r="A81" s="104" t="s">
        <v>111</v>
      </c>
      <c r="B81" s="105" t="s">
        <v>133</v>
      </c>
      <c r="C81" s="105" t="s">
        <v>115</v>
      </c>
      <c r="D81" s="105" t="s">
        <v>146</v>
      </c>
      <c r="E81" s="106" t="s">
        <v>210</v>
      </c>
      <c r="F81" s="106" t="s">
        <v>152</v>
      </c>
      <c r="G81" s="106"/>
      <c r="H81" s="107">
        <v>11</v>
      </c>
      <c r="I81" s="108" t="s">
        <v>40</v>
      </c>
      <c r="J81" s="109" t="s">
        <v>41</v>
      </c>
      <c r="K81" s="156" t="s">
        <v>153</v>
      </c>
      <c r="L81" s="96">
        <v>926505162</v>
      </c>
      <c r="M81" s="96">
        <f>N81-L81</f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2"/>
        <v>0.89999999913654016</v>
      </c>
      <c r="S81" s="112"/>
    </row>
    <row r="82" spans="1:19" s="59" customFormat="1" ht="15.6" x14ac:dyDescent="0.25">
      <c r="A82" s="56" t="s">
        <v>111</v>
      </c>
      <c r="B82" s="57" t="s">
        <v>133</v>
      </c>
      <c r="C82" s="57" t="s">
        <v>115</v>
      </c>
      <c r="D82" s="57" t="s">
        <v>249</v>
      </c>
      <c r="E82" s="42"/>
      <c r="F82" s="42"/>
      <c r="G82" s="42"/>
      <c r="H82" s="43">
        <v>11</v>
      </c>
      <c r="I82" s="44" t="s">
        <v>40</v>
      </c>
      <c r="J82" s="45" t="s">
        <v>41</v>
      </c>
      <c r="K82" s="155" t="s">
        <v>250</v>
      </c>
      <c r="L82" s="46">
        <f t="shared" ref="L82:Q82" si="30">L83</f>
        <v>1742189231</v>
      </c>
      <c r="M82" s="46">
        <f t="shared" si="30"/>
        <v>0</v>
      </c>
      <c r="N82" s="46">
        <f t="shared" si="30"/>
        <v>1742189231</v>
      </c>
      <c r="O82" s="46">
        <f t="shared" si="30"/>
        <v>490867214</v>
      </c>
      <c r="P82" s="46">
        <f t="shared" si="30"/>
        <v>490867214</v>
      </c>
      <c r="Q82" s="46">
        <f t="shared" si="30"/>
        <v>490867214</v>
      </c>
      <c r="R82" s="132">
        <f t="shared" si="2"/>
        <v>0.28175309849564784</v>
      </c>
      <c r="S82" s="58"/>
    </row>
    <row r="83" spans="1:19" s="113" customFormat="1" x14ac:dyDescent="0.25">
      <c r="A83" s="143" t="s">
        <v>111</v>
      </c>
      <c r="B83" s="144" t="s">
        <v>133</v>
      </c>
      <c r="C83" s="144" t="s">
        <v>115</v>
      </c>
      <c r="D83" s="144" t="s">
        <v>249</v>
      </c>
      <c r="E83" s="145" t="s">
        <v>210</v>
      </c>
      <c r="F83" s="145" t="s">
        <v>165</v>
      </c>
      <c r="G83" s="145"/>
      <c r="H83" s="146">
        <v>11</v>
      </c>
      <c r="I83" s="147" t="s">
        <v>40</v>
      </c>
      <c r="J83" s="148" t="s">
        <v>41</v>
      </c>
      <c r="K83" s="157" t="s">
        <v>251</v>
      </c>
      <c r="L83" s="97">
        <v>1742189231</v>
      </c>
      <c r="M83" s="97">
        <f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2"/>
        <v>0.28175309849564784</v>
      </c>
      <c r="S83" s="112"/>
    </row>
    <row r="84" spans="1:19" s="140" customFormat="1" ht="23.4" x14ac:dyDescent="0.25">
      <c r="A84" s="150" t="s">
        <v>111</v>
      </c>
      <c r="B84" s="151" t="s">
        <v>177</v>
      </c>
      <c r="C84" s="151"/>
      <c r="D84" s="151"/>
      <c r="E84" s="151"/>
      <c r="F84" s="151"/>
      <c r="G84" s="151"/>
      <c r="H84" s="151"/>
      <c r="I84" s="152"/>
      <c r="J84" s="153"/>
      <c r="K84" s="158" t="s">
        <v>252</v>
      </c>
      <c r="L84" s="86">
        <f t="shared" ref="L84:Q84" si="31">L85</f>
        <v>5294806632.9699993</v>
      </c>
      <c r="M84" s="86">
        <f t="shared" si="31"/>
        <v>-0.99000000953674316</v>
      </c>
      <c r="N84" s="86">
        <f t="shared" si="31"/>
        <v>5294806631.9799995</v>
      </c>
      <c r="O84" s="86">
        <f t="shared" si="31"/>
        <v>2781051224.0000005</v>
      </c>
      <c r="P84" s="86">
        <f t="shared" si="31"/>
        <v>2602237071.3400002</v>
      </c>
      <c r="Q84" s="86">
        <f t="shared" si="31"/>
        <v>2602237071.3400002</v>
      </c>
      <c r="R84" s="159">
        <f t="shared" ref="R84:R93" si="32">O84/L84</f>
        <v>0.52524131980246347</v>
      </c>
      <c r="S84" s="139"/>
    </row>
    <row r="85" spans="1:19" s="59" customFormat="1" x14ac:dyDescent="0.25">
      <c r="A85" s="56" t="s">
        <v>111</v>
      </c>
      <c r="B85" s="57" t="s">
        <v>177</v>
      </c>
      <c r="C85" s="57" t="s">
        <v>115</v>
      </c>
      <c r="D85" s="57"/>
      <c r="E85" s="42"/>
      <c r="F85" s="42"/>
      <c r="G85" s="42"/>
      <c r="H85" s="43"/>
      <c r="I85" s="44"/>
      <c r="J85" s="45"/>
      <c r="K85" s="83" t="s">
        <v>116</v>
      </c>
      <c r="L85" s="46">
        <f t="shared" ref="L85:Q85" si="33">L86+L88+L90</f>
        <v>5294806632.9699993</v>
      </c>
      <c r="M85" s="46">
        <f>M86+M88+M90</f>
        <v>-0.99000000953674316</v>
      </c>
      <c r="N85" s="46">
        <f>N86+N88+N90</f>
        <v>5294806631.9799995</v>
      </c>
      <c r="O85" s="46">
        <f t="shared" si="33"/>
        <v>2781051224.0000005</v>
      </c>
      <c r="P85" s="46">
        <f t="shared" si="33"/>
        <v>2602237071.3400002</v>
      </c>
      <c r="Q85" s="46">
        <f t="shared" si="33"/>
        <v>2602237071.3400002</v>
      </c>
      <c r="R85" s="47">
        <f t="shared" si="32"/>
        <v>0.52524131980246347</v>
      </c>
      <c r="S85" s="58"/>
    </row>
    <row r="86" spans="1:19" s="59" customFormat="1" ht="39" x14ac:dyDescent="0.25">
      <c r="A86" s="56" t="s">
        <v>111</v>
      </c>
      <c r="B86" s="57" t="s">
        <v>177</v>
      </c>
      <c r="C86" s="57" t="s">
        <v>115</v>
      </c>
      <c r="D86" s="57" t="s">
        <v>253</v>
      </c>
      <c r="E86" s="42"/>
      <c r="F86" s="42"/>
      <c r="G86" s="42"/>
      <c r="H86" s="43"/>
      <c r="I86" s="44"/>
      <c r="J86" s="45"/>
      <c r="K86" s="81" t="s">
        <v>254</v>
      </c>
      <c r="L86" s="46">
        <f t="shared" ref="L86:Q86" si="34">SUM(L87)</f>
        <v>2054391132.4000001</v>
      </c>
      <c r="M86" s="46">
        <f t="shared" si="34"/>
        <v>-0.99000000953674316</v>
      </c>
      <c r="N86" s="46">
        <f t="shared" si="34"/>
        <v>2054391131.4100001</v>
      </c>
      <c r="O86" s="46">
        <f t="shared" si="34"/>
        <v>1547034456.23</v>
      </c>
      <c r="P86" s="46">
        <f t="shared" si="34"/>
        <v>1498412396.5699999</v>
      </c>
      <c r="Q86" s="46">
        <f t="shared" si="34"/>
        <v>1498412396.5699999</v>
      </c>
      <c r="R86" s="132">
        <f t="shared" si="32"/>
        <v>0.75303793509987993</v>
      </c>
      <c r="S86" s="58"/>
    </row>
    <row r="87" spans="1:19" s="113" customFormat="1" x14ac:dyDescent="0.25">
      <c r="A87" s="104" t="s">
        <v>111</v>
      </c>
      <c r="B87" s="105" t="s">
        <v>177</v>
      </c>
      <c r="C87" s="105" t="s">
        <v>115</v>
      </c>
      <c r="D87" s="105" t="s">
        <v>253</v>
      </c>
      <c r="E87" s="106" t="s">
        <v>210</v>
      </c>
      <c r="F87" s="106" t="s">
        <v>181</v>
      </c>
      <c r="G87" s="106"/>
      <c r="H87" s="107">
        <v>11</v>
      </c>
      <c r="I87" s="108" t="s">
        <v>40</v>
      </c>
      <c r="J87" s="109" t="s">
        <v>41</v>
      </c>
      <c r="K87" s="141" t="s">
        <v>182</v>
      </c>
      <c r="L87" s="96">
        <v>2054391132.4000001</v>
      </c>
      <c r="M87" s="96">
        <f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32"/>
        <v>0.75303793509987993</v>
      </c>
      <c r="S87" s="112"/>
    </row>
    <row r="88" spans="1:19" s="59" customFormat="1" ht="15.6" x14ac:dyDescent="0.25">
      <c r="A88" s="56" t="s">
        <v>111</v>
      </c>
      <c r="B88" s="57" t="s">
        <v>177</v>
      </c>
      <c r="C88" s="57" t="s">
        <v>115</v>
      </c>
      <c r="D88" s="57" t="s">
        <v>183</v>
      </c>
      <c r="E88" s="42"/>
      <c r="F88" s="42"/>
      <c r="G88" s="42"/>
      <c r="H88" s="43"/>
      <c r="I88" s="44"/>
      <c r="J88" s="45"/>
      <c r="K88" s="81" t="s">
        <v>184</v>
      </c>
      <c r="L88" s="46">
        <f t="shared" ref="L88:Q88" si="35">SUM(L89)</f>
        <v>2836249210.25</v>
      </c>
      <c r="M88" s="46">
        <f t="shared" si="35"/>
        <v>0</v>
      </c>
      <c r="N88" s="46">
        <f t="shared" si="35"/>
        <v>2836249210.25</v>
      </c>
      <c r="O88" s="46">
        <f t="shared" si="35"/>
        <v>914612916.70000005</v>
      </c>
      <c r="P88" s="46">
        <f t="shared" si="35"/>
        <v>786367358.70000005</v>
      </c>
      <c r="Q88" s="46">
        <f t="shared" si="35"/>
        <v>786367358.70000005</v>
      </c>
      <c r="R88" s="132">
        <f t="shared" si="32"/>
        <v>0.32247269153734975</v>
      </c>
      <c r="S88" s="58"/>
    </row>
    <row r="89" spans="1:19" s="113" customFormat="1" x14ac:dyDescent="0.25">
      <c r="A89" s="104" t="s">
        <v>111</v>
      </c>
      <c r="B89" s="105" t="s">
        <v>177</v>
      </c>
      <c r="C89" s="105" t="s">
        <v>115</v>
      </c>
      <c r="D89" s="105" t="s">
        <v>183</v>
      </c>
      <c r="E89" s="106" t="s">
        <v>210</v>
      </c>
      <c r="F89" s="106" t="s">
        <v>187</v>
      </c>
      <c r="G89" s="106"/>
      <c r="H89" s="107">
        <v>11</v>
      </c>
      <c r="I89" s="108" t="s">
        <v>40</v>
      </c>
      <c r="J89" s="109" t="s">
        <v>41</v>
      </c>
      <c r="K89" s="141" t="s">
        <v>188</v>
      </c>
      <c r="L89" s="96">
        <v>2836249210.25</v>
      </c>
      <c r="M89" s="96">
        <f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32"/>
        <v>0.32247269153734975</v>
      </c>
      <c r="S89" s="112"/>
    </row>
    <row r="90" spans="1:19" s="59" customFormat="1" ht="15.6" x14ac:dyDescent="0.25">
      <c r="A90" s="56" t="s">
        <v>111</v>
      </c>
      <c r="B90" s="57" t="s">
        <v>177</v>
      </c>
      <c r="C90" s="57" t="s">
        <v>115</v>
      </c>
      <c r="D90" s="57" t="s">
        <v>211</v>
      </c>
      <c r="E90" s="42"/>
      <c r="F90" s="42"/>
      <c r="G90" s="42"/>
      <c r="H90" s="43"/>
      <c r="I90" s="44"/>
      <c r="J90" s="45"/>
      <c r="K90" s="81" t="s">
        <v>189</v>
      </c>
      <c r="L90" s="46">
        <f t="shared" ref="L90:Q90" si="36">SUM(L91:L93)</f>
        <v>404166290.31999999</v>
      </c>
      <c r="M90" s="46">
        <f t="shared" si="36"/>
        <v>0</v>
      </c>
      <c r="N90" s="46">
        <f t="shared" si="36"/>
        <v>404166290.31999999</v>
      </c>
      <c r="O90" s="46">
        <f t="shared" si="36"/>
        <v>319403851.06999999</v>
      </c>
      <c r="P90" s="46">
        <f t="shared" si="36"/>
        <v>317457316.06999999</v>
      </c>
      <c r="Q90" s="46">
        <f t="shared" si="36"/>
        <v>317457316.06999999</v>
      </c>
      <c r="R90" s="132">
        <f t="shared" si="32"/>
        <v>0.79027830553881906</v>
      </c>
      <c r="S90" s="58"/>
    </row>
    <row r="91" spans="1:19" s="113" customFormat="1" x14ac:dyDescent="0.25">
      <c r="A91" s="104" t="s">
        <v>111</v>
      </c>
      <c r="B91" s="105" t="s">
        <v>177</v>
      </c>
      <c r="C91" s="105" t="s">
        <v>115</v>
      </c>
      <c r="D91" s="105" t="s">
        <v>211</v>
      </c>
      <c r="E91" s="106" t="s">
        <v>210</v>
      </c>
      <c r="F91" s="106" t="s">
        <v>255</v>
      </c>
      <c r="G91" s="106"/>
      <c r="H91" s="107">
        <v>11</v>
      </c>
      <c r="I91" s="108" t="s">
        <v>40</v>
      </c>
      <c r="J91" s="109" t="s">
        <v>41</v>
      </c>
      <c r="K91" s="141" t="s">
        <v>256</v>
      </c>
      <c r="L91" s="96">
        <v>1446921</v>
      </c>
      <c r="M91" s="96">
        <f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32"/>
        <v>1</v>
      </c>
      <c r="S91" s="112"/>
    </row>
    <row r="92" spans="1:19" s="113" customFormat="1" ht="15.6" x14ac:dyDescent="0.25">
      <c r="A92" s="143" t="s">
        <v>111</v>
      </c>
      <c r="B92" s="144" t="s">
        <v>177</v>
      </c>
      <c r="C92" s="144" t="s">
        <v>115</v>
      </c>
      <c r="D92" s="144" t="s">
        <v>211</v>
      </c>
      <c r="E92" s="145" t="s">
        <v>210</v>
      </c>
      <c r="F92" s="147">
        <v>4399058</v>
      </c>
      <c r="G92" s="145"/>
      <c r="H92" s="146">
        <v>11</v>
      </c>
      <c r="I92" s="147"/>
      <c r="J92" s="148"/>
      <c r="K92" s="141" t="s">
        <v>257</v>
      </c>
      <c r="L92" s="97">
        <v>56568500</v>
      </c>
      <c r="M92" s="97">
        <f>N92-L92</f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32"/>
        <v>0.25102102760370171</v>
      </c>
      <c r="S92" s="112"/>
    </row>
    <row r="93" spans="1:19" s="113" customFormat="1" ht="13.8" thickBot="1" x14ac:dyDescent="0.3">
      <c r="A93" s="160" t="s">
        <v>111</v>
      </c>
      <c r="B93" s="161" t="s">
        <v>177</v>
      </c>
      <c r="C93" s="161" t="s">
        <v>115</v>
      </c>
      <c r="D93" s="161" t="s">
        <v>211</v>
      </c>
      <c r="E93" s="162" t="s">
        <v>210</v>
      </c>
      <c r="F93" s="162" t="s">
        <v>258</v>
      </c>
      <c r="G93" s="162"/>
      <c r="H93" s="163">
        <v>11</v>
      </c>
      <c r="I93" s="164" t="s">
        <v>40</v>
      </c>
      <c r="J93" s="165" t="s">
        <v>41</v>
      </c>
      <c r="K93" s="166" t="s">
        <v>259</v>
      </c>
      <c r="L93" s="99">
        <v>346150869.31999999</v>
      </c>
      <c r="M93" s="99">
        <f>N93-L93</f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32"/>
        <v>0.87752790471599562</v>
      </c>
      <c r="S93" s="112"/>
    </row>
    <row r="94" spans="1:19" ht="13.8" thickTop="1" x14ac:dyDescent="0.25">
      <c r="K94" s="84"/>
      <c r="L94" s="60"/>
      <c r="M94" s="202"/>
      <c r="N94" s="60"/>
      <c r="R94" s="61"/>
    </row>
    <row r="95" spans="1:19" x14ac:dyDescent="0.25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1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4C9890-7C8F-424E-B3FC-BE0A44D9F0FC}">
  <ds:schemaRefs>
    <ds:schemaRef ds:uri="http://schemas.microsoft.com/office/2006/metadata/properties"/>
    <ds:schemaRef ds:uri="http://schemas.microsoft.com/office/infopath/2007/PartnerControls"/>
    <ds:schemaRef ds:uri="df6d32e8-a103-4cb1-9f0e-4a74c4a83e73"/>
    <ds:schemaRef ds:uri="0892d74c-3f27-4571-bc8b-a938e6445596"/>
  </ds:schemaRefs>
</ds:datastoreItem>
</file>

<file path=customXml/itemProps2.xml><?xml version="1.0" encoding="utf-8"?>
<ds:datastoreItem xmlns:ds="http://schemas.openxmlformats.org/officeDocument/2006/customXml" ds:itemID="{A4F01407-C0A3-482C-9B07-E830128822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9ED27D-63E7-4C77-8EBF-E5B11F3D60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2011-03-25T23:50:01Z</dcterms:created>
  <dcterms:modified xsi:type="dcterms:W3CDTF">2025-07-02T21:29:36Z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