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/>
  <xr:revisionPtr revIDLastSave="0" documentId="13_ncr:1_{5513C174-683A-4276-8F82-FAC2145F56CF}" xr6:coauthVersionLast="47" xr6:coauthVersionMax="47" xr10:uidLastSave="{00000000-0000-0000-0000-000000000000}"/>
  <bookViews>
    <workbookView xWindow="-120" yWindow="-120" windowWidth="20730" windowHeight="11040" tabRatio="579" xr2:uid="{00000000-000D-0000-FFFF-FFFF00000000}"/>
  </bookViews>
  <sheets>
    <sheet name="VIGENCIA ACTUAL " sheetId="5" r:id="rId1"/>
    <sheet name="RESERVAS NO PUBLICAR" sheetId="2" state="hidden" r:id="rId2"/>
  </sheets>
  <definedNames>
    <definedName name="_xlnm._FilterDatabase" localSheetId="1" hidden="1">'RESERVAS NO PUBLICAR'!$A$15:$T$93</definedName>
    <definedName name="_xlnm._FilterDatabase" localSheetId="0" hidden="1">'VIGENCIA ACTUAL '!$A$15:$XDR$117</definedName>
    <definedName name="_xlnm.Print_Area" localSheetId="1">'RESERVAS NO PUBLICAR'!$A$1:$R$103</definedName>
    <definedName name="_xlnm.Print_Area" localSheetId="0">'VIGENCIA ACTUAL '!$A$1:$X$23</definedName>
    <definedName name="_xlnm.Print_Titles" localSheetId="1">'RESERVAS NO PUBLICAR'!$2:$14</definedName>
    <definedName name="_xlnm.Print_Titles" localSheetId="0">'VIGENCIA ACTUAL '!$1:$13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73" i="2" l="1"/>
  <c r="Q28" i="2"/>
  <c r="Q27" i="2" s="1"/>
  <c r="P28" i="2"/>
  <c r="P27" i="2" s="1"/>
  <c r="O28" i="2"/>
  <c r="N28" i="2"/>
  <c r="N27" i="2" s="1"/>
  <c r="R29" i="2"/>
  <c r="L28" i="2"/>
  <c r="L27" i="2" s="1"/>
  <c r="R28" i="2" l="1"/>
  <c r="O27" i="2"/>
  <c r="R27" i="2" s="1"/>
  <c r="M32" i="2"/>
  <c r="M31" i="2" s="1"/>
  <c r="M30" i="2" s="1"/>
  <c r="P38" i="2"/>
  <c r="M81" i="2"/>
  <c r="M80" i="2"/>
  <c r="M77" i="2"/>
  <c r="M75" i="2"/>
  <c r="M74" i="2" s="1"/>
  <c r="M66" i="2"/>
  <c r="M63" i="2"/>
  <c r="M61" i="2"/>
  <c r="M60" i="2"/>
  <c r="N57" i="2"/>
  <c r="N54" i="2"/>
  <c r="M55" i="2"/>
  <c r="M51" i="2"/>
  <c r="M50" i="2" s="1"/>
  <c r="N38" i="2"/>
  <c r="M41" i="2"/>
  <c r="O38" i="2"/>
  <c r="Q38" i="2"/>
  <c r="L38" i="2"/>
  <c r="N36" i="2"/>
  <c r="M93" i="2"/>
  <c r="M92" i="2"/>
  <c r="M91" i="2"/>
  <c r="M89" i="2"/>
  <c r="M88" i="2" s="1"/>
  <c r="M87" i="2"/>
  <c r="M86" i="2" s="1"/>
  <c r="M83" i="2"/>
  <c r="M82" i="2" s="1"/>
  <c r="M78" i="2"/>
  <c r="M72" i="2"/>
  <c r="M71" i="2"/>
  <c r="M70" i="2" s="1"/>
  <c r="M69" i="2"/>
  <c r="M68" i="2"/>
  <c r="M67" i="2"/>
  <c r="M65" i="2"/>
  <c r="M62" i="2"/>
  <c r="M58" i="2"/>
  <c r="M57" i="2" s="1"/>
  <c r="M56" i="2"/>
  <c r="M49" i="2"/>
  <c r="M48" i="2"/>
  <c r="M47" i="2"/>
  <c r="M45" i="2"/>
  <c r="M44" i="2"/>
  <c r="M43" i="2"/>
  <c r="M37" i="2"/>
  <c r="M36" i="2" s="1"/>
  <c r="M25" i="2"/>
  <c r="M24" i="2"/>
  <c r="M23" i="2"/>
  <c r="M21" i="2"/>
  <c r="M20" i="2"/>
  <c r="N90" i="2"/>
  <c r="N88" i="2"/>
  <c r="N86" i="2"/>
  <c r="N82" i="2"/>
  <c r="N76" i="2"/>
  <c r="N72" i="2"/>
  <c r="N70" i="2"/>
  <c r="N50" i="2"/>
  <c r="N46" i="2"/>
  <c r="N42" i="2"/>
  <c r="N31" i="2"/>
  <c r="N30" i="2" s="1"/>
  <c r="N26" i="2" s="1"/>
  <c r="N19" i="2"/>
  <c r="M26" i="2" l="1"/>
  <c r="M46" i="2"/>
  <c r="M90" i="2"/>
  <c r="M85" i="2" s="1"/>
  <c r="M84" i="2" s="1"/>
  <c r="M79" i="2"/>
  <c r="N79" i="2"/>
  <c r="M76" i="2"/>
  <c r="N74" i="2"/>
  <c r="N64" i="2"/>
  <c r="M59" i="2"/>
  <c r="N59" i="2"/>
  <c r="M54" i="2"/>
  <c r="M40" i="2"/>
  <c r="N85" i="2"/>
  <c r="N84" i="2" s="1"/>
  <c r="M64" i="2"/>
  <c r="M42" i="2"/>
  <c r="N22" i="2"/>
  <c r="N18" i="2" s="1"/>
  <c r="N17" i="2" s="1"/>
  <c r="N16" i="2" s="1"/>
  <c r="M22" i="2"/>
  <c r="M19" i="2"/>
  <c r="N35" i="2"/>
  <c r="N34" i="2" s="1"/>
  <c r="N53" i="2" l="1"/>
  <c r="N52" i="2" s="1"/>
  <c r="N33" i="2" s="1"/>
  <c r="N15" i="2" s="1"/>
  <c r="M53" i="2"/>
  <c r="M52" i="2" s="1"/>
  <c r="M39" i="2"/>
  <c r="M18" i="2"/>
  <c r="M17" i="2" s="1"/>
  <c r="M16" i="2" s="1"/>
  <c r="O90" i="2"/>
  <c r="P90" i="2"/>
  <c r="Q90" i="2"/>
  <c r="O88" i="2"/>
  <c r="P88" i="2"/>
  <c r="Q88" i="2"/>
  <c r="O86" i="2"/>
  <c r="P86" i="2"/>
  <c r="Q86" i="2"/>
  <c r="O82" i="2"/>
  <c r="P82" i="2"/>
  <c r="Q82" i="2"/>
  <c r="O79" i="2"/>
  <c r="P79" i="2"/>
  <c r="Q79" i="2"/>
  <c r="O76" i="2"/>
  <c r="P76" i="2"/>
  <c r="Q76" i="2"/>
  <c r="O74" i="2"/>
  <c r="P74" i="2"/>
  <c r="Q74" i="2"/>
  <c r="O72" i="2"/>
  <c r="P72" i="2"/>
  <c r="Q72" i="2"/>
  <c r="O70" i="2"/>
  <c r="P70" i="2"/>
  <c r="Q70" i="2"/>
  <c r="O64" i="2"/>
  <c r="P64" i="2"/>
  <c r="Q64" i="2"/>
  <c r="O59" i="2"/>
  <c r="P59" i="2"/>
  <c r="Q59" i="2"/>
  <c r="O57" i="2"/>
  <c r="P57" i="2"/>
  <c r="Q57" i="2"/>
  <c r="O54" i="2"/>
  <c r="P54" i="2"/>
  <c r="Q54" i="2"/>
  <c r="O50" i="2"/>
  <c r="P50" i="2"/>
  <c r="Q50" i="2"/>
  <c r="O46" i="2"/>
  <c r="P46" i="2"/>
  <c r="Q46" i="2"/>
  <c r="O42" i="2"/>
  <c r="P42" i="2"/>
  <c r="Q42" i="2"/>
  <c r="O36" i="2"/>
  <c r="P36" i="2"/>
  <c r="Q36" i="2"/>
  <c r="R93" i="2"/>
  <c r="R92" i="2"/>
  <c r="R91" i="2"/>
  <c r="R89" i="2"/>
  <c r="R87" i="2"/>
  <c r="R83" i="2"/>
  <c r="R81" i="2"/>
  <c r="R80" i="2"/>
  <c r="R78" i="2"/>
  <c r="R77" i="2"/>
  <c r="R75" i="2"/>
  <c r="R73" i="2"/>
  <c r="R71" i="2"/>
  <c r="R69" i="2"/>
  <c r="R68" i="2"/>
  <c r="R67" i="2"/>
  <c r="R66" i="2"/>
  <c r="R65" i="2"/>
  <c r="R63" i="2"/>
  <c r="R62" i="2"/>
  <c r="R61" i="2"/>
  <c r="R60" i="2"/>
  <c r="R58" i="2"/>
  <c r="R56" i="2"/>
  <c r="R55" i="2"/>
  <c r="R51" i="2"/>
  <c r="R49" i="2"/>
  <c r="R48" i="2"/>
  <c r="R47" i="2"/>
  <c r="R45" i="2"/>
  <c r="R44" i="2"/>
  <c r="R43" i="2"/>
  <c r="R40" i="2"/>
  <c r="R39" i="2"/>
  <c r="R37" i="2"/>
  <c r="R32" i="2"/>
  <c r="R25" i="2"/>
  <c r="R24" i="2"/>
  <c r="R23" i="2"/>
  <c r="R21" i="2"/>
  <c r="R20" i="2"/>
  <c r="L59" i="2"/>
  <c r="L19" i="2"/>
  <c r="O19" i="2"/>
  <c r="P19" i="2"/>
  <c r="Q19" i="2"/>
  <c r="L90" i="2"/>
  <c r="R90" i="2" s="1"/>
  <c r="L88" i="2"/>
  <c r="L86" i="2"/>
  <c r="L82" i="2"/>
  <c r="L79" i="2"/>
  <c r="L76" i="2"/>
  <c r="L74" i="2"/>
  <c r="L72" i="2"/>
  <c r="L70" i="2"/>
  <c r="R70" i="2" s="1"/>
  <c r="L64" i="2"/>
  <c r="L57" i="2"/>
  <c r="L54" i="2"/>
  <c r="L50" i="2"/>
  <c r="L46" i="2"/>
  <c r="L42" i="2"/>
  <c r="R38" i="2"/>
  <c r="L36" i="2"/>
  <c r="Q31" i="2"/>
  <c r="Q30" i="2" s="1"/>
  <c r="Q26" i="2" s="1"/>
  <c r="P31" i="2"/>
  <c r="P30" i="2" s="1"/>
  <c r="P26" i="2" s="1"/>
  <c r="O31" i="2"/>
  <c r="O30" i="2" s="1"/>
  <c r="O26" i="2" s="1"/>
  <c r="L31" i="2"/>
  <c r="L30" i="2" s="1"/>
  <c r="L26" i="2" s="1"/>
  <c r="Q22" i="2"/>
  <c r="P22" i="2"/>
  <c r="O22" i="2"/>
  <c r="L22" i="2"/>
  <c r="R82" i="2" l="1"/>
  <c r="R36" i="2"/>
  <c r="M38" i="2"/>
  <c r="M35" i="2" s="1"/>
  <c r="M34" i="2" s="1"/>
  <c r="M33" i="2" s="1"/>
  <c r="R42" i="2"/>
  <c r="R22" i="2"/>
  <c r="R59" i="2"/>
  <c r="R86" i="2"/>
  <c r="R64" i="2"/>
  <c r="R88" i="2"/>
  <c r="R72" i="2"/>
  <c r="R79" i="2"/>
  <c r="R74" i="2"/>
  <c r="R26" i="2"/>
  <c r="Q85" i="2"/>
  <c r="Q84" i="2" s="1"/>
  <c r="L35" i="2"/>
  <c r="R57" i="2"/>
  <c r="R46" i="2"/>
  <c r="R76" i="2"/>
  <c r="R50" i="2"/>
  <c r="R19" i="2"/>
  <c r="R30" i="2"/>
  <c r="R31" i="2"/>
  <c r="R54" i="2"/>
  <c r="P85" i="2"/>
  <c r="P84" i="2" s="1"/>
  <c r="O85" i="2"/>
  <c r="O84" i="2" s="1"/>
  <c r="P53" i="2"/>
  <c r="P52" i="2" s="1"/>
  <c r="Q53" i="2"/>
  <c r="Q52" i="2" s="1"/>
  <c r="O53" i="2"/>
  <c r="O18" i="2"/>
  <c r="L18" i="2"/>
  <c r="L17" i="2" s="1"/>
  <c r="L16" i="2" s="1"/>
  <c r="P18" i="2"/>
  <c r="P17" i="2" s="1"/>
  <c r="P16" i="2" s="1"/>
  <c r="Q18" i="2"/>
  <c r="Q17" i="2" s="1"/>
  <c r="Q16" i="2" s="1"/>
  <c r="L85" i="2"/>
  <c r="L84" i="2" s="1"/>
  <c r="O35" i="2"/>
  <c r="P35" i="2"/>
  <c r="P34" i="2" s="1"/>
  <c r="L53" i="2"/>
  <c r="Q35" i="2"/>
  <c r="Q34" i="2" s="1"/>
  <c r="M15" i="2" l="1"/>
  <c r="M29" i="2"/>
  <c r="M28" i="2" s="1"/>
  <c r="R84" i="2"/>
  <c r="R85" i="2"/>
  <c r="O17" i="2"/>
  <c r="R18" i="2"/>
  <c r="Q33" i="2"/>
  <c r="P33" i="2"/>
  <c r="R53" i="2"/>
  <c r="O52" i="2"/>
  <c r="O34" i="2"/>
  <c r="R35" i="2"/>
  <c r="L34" i="2"/>
  <c r="L52" i="2"/>
  <c r="L33" i="2" l="1"/>
  <c r="R52" i="2"/>
  <c r="R17" i="2"/>
  <c r="O16" i="2"/>
  <c r="R16" i="2" s="1"/>
  <c r="R34" i="2"/>
  <c r="O33" i="2"/>
  <c r="R33" i="2" s="1"/>
  <c r="Q15" i="2"/>
  <c r="P15" i="2"/>
  <c r="O15" i="2" l="1"/>
  <c r="L15" i="2"/>
  <c r="R15" i="2" l="1"/>
</calcChain>
</file>

<file path=xl/sharedStrings.xml><?xml version="1.0" encoding="utf-8"?>
<sst xmlns="http://schemas.openxmlformats.org/spreadsheetml/2006/main" count="1254" uniqueCount="248">
  <si>
    <t>FUENTE</t>
  </si>
  <si>
    <t>A</t>
  </si>
  <si>
    <t>Nación</t>
  </si>
  <si>
    <t>CSF</t>
  </si>
  <si>
    <t>APORTES AL ICBF</t>
  </si>
  <si>
    <t>APORTES AL SENA</t>
  </si>
  <si>
    <t>11</t>
  </si>
  <si>
    <t>GASTOS DE PERSONAL</t>
  </si>
  <si>
    <t>MATERIALES Y SUMINISTROS</t>
  </si>
  <si>
    <t>SSF</t>
  </si>
  <si>
    <t>SENTENCIAS Y CONCILIACIONES</t>
  </si>
  <si>
    <t>C</t>
  </si>
  <si>
    <t>20</t>
  </si>
  <si>
    <t>CDP ACUMULADOS</t>
  </si>
  <si>
    <t>COMPROMISO ACUMULADOS</t>
  </si>
  <si>
    <t>ORDEN PAGO ACUMULADOS</t>
  </si>
  <si>
    <t>PAGOS ACUMULADOS</t>
  </si>
  <si>
    <t>TRASLADOS</t>
  </si>
  <si>
    <t xml:space="preserve">PERIODO:                                </t>
  </si>
  <si>
    <t>A+C</t>
  </si>
  <si>
    <t>TOTAL PRESUPUESTO</t>
  </si>
  <si>
    <t>A- FUNCIONAMIENTO</t>
  </si>
  <si>
    <t>Tipo Presupuesto</t>
  </si>
  <si>
    <t>Cuenta / Programa</t>
  </si>
  <si>
    <t>Subcuenta / Subprograma</t>
  </si>
  <si>
    <t>Item</t>
  </si>
  <si>
    <t>Rec</t>
  </si>
  <si>
    <t>Situación</t>
  </si>
  <si>
    <t>Objeto
 / 
Proyecto</t>
  </si>
  <si>
    <t>Ordinal 
/ 
Subproy</t>
  </si>
  <si>
    <t>SubOrdinal 
/ 
Producto</t>
  </si>
  <si>
    <t>01</t>
  </si>
  <si>
    <t>PLANTA DE PERSONAL PERMANENTE</t>
  </si>
  <si>
    <t>SALARIO</t>
  </si>
  <si>
    <t>001</t>
  </si>
  <si>
    <t>FACTORES SALARIALES COMUNES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</si>
  <si>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</si>
  <si>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</si>
  <si>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</si>
  <si>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</si>
  <si>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</si>
  <si>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</si>
  <si>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</si>
  <si>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</si>
  <si>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</si>
  <si>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02</t>
  </si>
  <si>
    <t>CONTRIBUCIONES INHERENTES A LA NÓMINA</t>
  </si>
  <si>
    <t>AUXILIO DE CESANTÍAS</t>
  </si>
  <si>
    <t>APORTES GENERALES AL SISTEMA DE RIESGOS LABORALES</t>
  </si>
  <si>
    <t>APORTES A LA ESAP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</si>
  <si>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</si>
  <si>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</si>
  <si>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</si>
  <si>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</si>
  <si>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</si>
  <si>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</si>
  <si>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</si>
  <si>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</si>
  <si>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</si>
  <si>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</si>
  <si>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</si>
  <si>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</si>
  <si>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</si>
  <si>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</si>
  <si>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</si>
  <si>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</si>
  <si>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</si>
  <si>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</si>
  <si>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</si>
  <si>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</si>
  <si>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</si>
  <si>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</si>
  <si>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</si>
  <si>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</si>
  <si>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</si>
  <si>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</si>
  <si>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</si>
  <si>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</si>
  <si>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</si>
  <si>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</si>
  <si>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</si>
  <si>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</si>
  <si>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</si>
  <si>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INCAPACIDADES Y LICENCIAS DE MATERNIDAD Y PATERNIDAD (NO DE PENSIONES)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</si>
  <si>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</si>
  <si>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</si>
  <si>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</si>
  <si>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</si>
  <si>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</si>
  <si>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</si>
  <si>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</si>
  <si>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CUOTA DE FISCALIZACIÓN Y AUDITAJE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</si>
  <si>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</si>
  <si>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</si>
  <si>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</si>
  <si>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</si>
  <si>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</si>
  <si>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</si>
  <si>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</si>
  <si>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</si>
  <si>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</si>
  <si>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</si>
  <si>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</si>
  <si>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</si>
  <si>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</si>
  <si>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</si>
  <si>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</si>
  <si>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SERVICIO DE PROMOCIÓN DE LA ACTIVIDAD FÍSICA, LA RECREACIÓN Y EL DEPORTE</t>
  </si>
  <si>
    <t>10</t>
  </si>
  <si>
    <t>DESARROLLO DE LA RECREACIÓN A NIVEL   NACIONAL</t>
  </si>
  <si>
    <t>DESARROLLO AL DEPORTE SOCIAL COMUNITARIO  NACIONAL</t>
  </si>
  <si>
    <t>4301001</t>
  </si>
  <si>
    <t>SERVICIO DE APOYO A LA ACTIVIDAD FÍSICA, LA RECREACIÓN Y EL DEPORTE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</si>
  <si>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</si>
  <si>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</si>
  <si>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</si>
  <si>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</si>
  <si>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</si>
  <si>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</si>
  <si>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</si>
  <si>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</si>
  <si>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</si>
  <si>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</si>
  <si>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</si>
  <si>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</si>
  <si>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</si>
  <si>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</si>
  <si>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</si>
  <si>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</si>
  <si>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</si>
  <si>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</si>
  <si>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</si>
  <si>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</si>
  <si>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</si>
  <si>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</si>
  <si>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</si>
  <si>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</si>
  <si>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</si>
  <si>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</si>
  <si>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</si>
  <si>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</si>
  <si>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</si>
  <si>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</si>
  <si>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</si>
  <si>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</si>
  <si>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</si>
  <si>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</si>
  <si>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</si>
  <si>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</si>
  <si>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</si>
  <si>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</si>
  <si>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</si>
  <si>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</si>
  <si>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</si>
  <si>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</si>
  <si>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</si>
  <si>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</si>
  <si>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</si>
  <si>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</si>
  <si>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</si>
  <si>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</si>
  <si>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</si>
  <si>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</si>
  <si>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</si>
  <si>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</si>
  <si>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</si>
  <si>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</si>
  <si>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</si>
  <si>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</si>
  <si>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</si>
  <si>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</si>
  <si>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</si>
  <si>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</si>
  <si>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</si>
  <si>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</si>
  <si>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</si>
  <si>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</si>
  <si>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</si>
  <si>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</si>
  <si>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</si>
  <si>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012</t>
  </si>
  <si>
    <t>APROPIACIÓN INICIAL</t>
  </si>
  <si>
    <t>APROPIACIÓN VIGENTE</t>
  </si>
  <si>
    <t>CONTRACRÉDITO</t>
  </si>
  <si>
    <t>CRÉDITO</t>
  </si>
  <si>
    <t>REDUCCIÓN</t>
  </si>
  <si>
    <t>ADICIÓN</t>
  </si>
  <si>
    <t>OBLIGACIÓN ACUMULADOS</t>
  </si>
  <si>
    <t>% EJECUCIÓN</t>
  </si>
  <si>
    <t xml:space="preserve">UNIDAD EJECUTORA:    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</si>
  <si>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</si>
  <si>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AÑO FISCAL:                    </t>
  </si>
  <si>
    <t>NOMBRE DEL RUBRO</t>
  </si>
  <si>
    <t>INFORME DE RESERVA PRESUPUESTAL</t>
  </si>
  <si>
    <t>SERVICIO DE EDUCACIÓN INFORMAL PARA LA GESTIÓN ADMINISTRATIVA</t>
  </si>
  <si>
    <t>TOTAL RESERVAS</t>
  </si>
  <si>
    <t>IDENTIFICACIÓN PRESUPUESTAL</t>
  </si>
  <si>
    <t>APROPIACIÓN BLOQUEADA . PREVIO CONCEPTO</t>
  </si>
  <si>
    <t>LIBERACIONES</t>
  </si>
  <si>
    <t>COMPROMISO ACUMULADOS
CONSTITUCIÓN</t>
  </si>
  <si>
    <t>COMPROMISO ACUMULADOS
VIGENTES</t>
  </si>
  <si>
    <t xml:space="preserve">SERVICIO DE PROMOCIÓN DE LA ACTIVIDAD FÍSICA, LA RECREACIÓN Y EL DEPORTE - </t>
  </si>
  <si>
    <t>MARZO</t>
  </si>
  <si>
    <t>A+B+C</t>
  </si>
  <si>
    <t xml:space="preserve">SENTENCIAS   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</si>
  <si>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</si>
  <si>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>CUOTAS PARTES PENSIONALES  (DE PENSIONES)</t>
  </si>
  <si>
    <t>FORTALECIMIENTO FORTALECIMIENTO DEL DEPORTE Y LA EDUCACION FISICA DE LOS NINOS, NINAS Y ADOLESCENTES EN ETAPA ESCOLAR  NACIONAL</t>
  </si>
  <si>
    <t>4301006</t>
  </si>
  <si>
    <t>FORTALECIMIENTO FOMENTO Y PROMOCION DE LA PRACTICA DEPORTIVA, RECREATIVA Y DE ACTIVIDAD FISICA EN COLOMBIA  NACIONAL</t>
  </si>
  <si>
    <t>DESARROLLO DEL DEPORTE OLIMPICO, PARALIMPICO Y NIVEL MUNDIAL PARA EL POSICIONAMIENTO Y LIDERAZGO DEPORTIVO  NACIONAL</t>
  </si>
  <si>
    <t>26</t>
  </si>
  <si>
    <t>Nacion</t>
  </si>
  <si>
    <t>4302073</t>
  </si>
  <si>
    <t>SERVICIO DE IDENTIFICACIÓN DE TALENTOS DEPORTIVOS</t>
  </si>
  <si>
    <t>DOCUMENTOS NORMATIVOS</t>
  </si>
  <si>
    <t>Fuente de Información: SIIF - GIT Gestión Presupuestal</t>
  </si>
  <si>
    <t>SERVICIO DE ESCUELAS DEPORTIVAS</t>
  </si>
  <si>
    <t>SERVICIO DE INSPECCIÓN, VIGILANCIA Y CONTROL AL SISTEMA NACIONAL DEL DEPORTE</t>
  </si>
  <si>
    <t>% EJECUCIÓN COMPROMISOS</t>
  </si>
  <si>
    <t>% EJECUCIÓN OBLGACIONES</t>
  </si>
  <si>
    <t>20203B</t>
  </si>
  <si>
    <t>20303A</t>
  </si>
  <si>
    <t>20303E</t>
  </si>
  <si>
    <t>20303F</t>
  </si>
  <si>
    <t>53105B</t>
  </si>
  <si>
    <t>4399056</t>
  </si>
  <si>
    <t>4399067</t>
  </si>
  <si>
    <t>4399069</t>
  </si>
  <si>
    <t>APORTES A LA
SEGURIDAD SOCIAL EN PENSIONES</t>
  </si>
  <si>
    <t>APORTES A LA
SEGURIDAD SOCIAL EN
SALUD</t>
  </si>
  <si>
    <t>APORTES A CAJAS DE COMPENSACIÓN FAMILIAR</t>
  </si>
  <si>
    <t>SERVICIO DE APOYO FINANCIERO A 
ATLETAS</t>
  </si>
  <si>
    <t xml:space="preserve">SERVICIO DE ATENCIÓN MÉDICA 
ESPECIALIZADA </t>
  </si>
  <si>
    <t>DOCUMENTOS DE LINEAMIENTOS 
TÉCNICOS</t>
  </si>
  <si>
    <t>FORTALECIMIENTO DEL LABORATORIO DE 
CONTROL AL DOPAJE DEPORTIVO 
NACIONAL</t>
  </si>
  <si>
    <t>SERVICIO DE ANALISIS DE MUESTRAS</t>
  </si>
  <si>
    <t>APOYO DE LA INFRAESTRUCTURA 
DEPORTIVA, RECREATIVA Y DE ALTA 
COMPETENCIA EN COLOMBIA. NACIONAL</t>
  </si>
  <si>
    <t>SERVICIO DE APOYO FINANCIERO PARA 
EL FOMENTO DE LA INFRAESTRUCTURA 
DEPORTIVA</t>
  </si>
  <si>
    <t>SERVICIO DE ORGANIZACIÓN DE 
EVENTOS DEPORTIVOS DE ALTO 
RENDIMIENTO</t>
  </si>
  <si>
    <t>DOCUMENTOS DE LINEMIENTOS 
TECNICOS</t>
  </si>
  <si>
    <t xml:space="preserve">DOCUMENTOS NORMATIVOS </t>
  </si>
  <si>
    <t>SERVICIO DE ASISTENCIA TECNICA</t>
  </si>
  <si>
    <t xml:space="preserve">SERVICIO DE ACTUALIZACION DEL 
SISTEMA DE GESTION </t>
  </si>
  <si>
    <t>APOYO EN EL DESARROLLO DE JUEGOS Y EVENTOS DEPORTIVOS DE RENDIMIENTO Y ALTO RENDIMIENTO EN COLOMBIA 
NACIONAL</t>
  </si>
  <si>
    <t>INFORME DE EJECUCIÓN PRESUPUESTAL</t>
  </si>
  <si>
    <t>MODIFICACIÓN ANEXO DECRETO LIQUIDACIÓN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</si>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</sst>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#,##0.0000"/>
    <numFmt numFmtId="166" formatCode="0.0%"/>
    <numFmt numFmtId="167" formatCode="[$-1240A]&quot;$&quot;\ #,##0.00;\-&quot;$&quot;\ #,##0.00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 Narrow"/>
      <family val="2"/>
    </font>
    <font>
      <sz val="8"/>
      <name val="Arial Narrow"/>
      <family val="2"/>
    </font>
    <font>
      <b/>
      <sz val="7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8"/>
      <color indexed="8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b/>
      <sz val="6"/>
      <color indexed="8"/>
      <name val="Arial"/>
      <family val="2"/>
    </font>
    <font>
      <b/>
      <sz val="7"/>
      <color theme="1"/>
      <name val="Arial"/>
      <family val="2"/>
    </font>
    <font>
      <b/>
      <u/>
      <sz val="7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b/>
      <sz val="10"/>
      <color theme="0"/>
      <name val="Arial"/>
      <family val="2"/>
    </font>
    <font>
      <b/>
      <sz val="8"/>
      <color rgb="FFFF0000"/>
      <name val="Arial"/>
      <family val="2"/>
    </font>
    <font>
      <sz val="10"/>
      <color rgb="FFFF0000"/>
      <name val="Arial"/>
      <family val="2"/>
    </font>
    <font>
      <sz val="8"/>
      <color rgb="FF000000"/>
      <name val="Times New Roman"/>
      <family val="1"/>
    </font>
    <font>
      <b/>
      <u/>
      <sz val="8"/>
      <name val="Arial"/>
      <family val="2"/>
    </font>
    <font>
      <b/>
      <sz val="7"/>
      <color theme="1" tint="0.49998474074526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67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dashed">
        <color indexed="64"/>
      </top>
      <bottom/>
      <diagonal/>
    </border>
    <border>
      <left/>
      <right style="double">
        <color indexed="64"/>
      </right>
      <top style="dashed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89">
    <xf numFmtId="0" fontId="0" fillId="0" borderId="0" xfId="0"/>
    <xf numFmtId="0" fontId="8" fillId="2" borderId="1" xfId="3" applyFont="1" applyFill="1" applyBorder="1" applyAlignment="1">
      <alignment vertical="center"/>
    </xf>
    <xf numFmtId="0" fontId="8" fillId="2" borderId="0" xfId="3" applyFont="1" applyFill="1" applyAlignment="1">
      <alignment vertical="center"/>
    </xf>
    <xf numFmtId="0" fontId="8" fillId="2" borderId="0" xfId="3" applyFont="1" applyFill="1" applyAlignment="1">
      <alignment horizontal="center" vertical="center"/>
    </xf>
    <xf numFmtId="0" fontId="8" fillId="2" borderId="2" xfId="3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" fontId="7" fillId="2" borderId="0" xfId="0" applyNumberFormat="1" applyFont="1" applyFill="1" applyAlignment="1">
      <alignment horizontal="left" vertical="center"/>
    </xf>
    <xf numFmtId="49" fontId="7" fillId="2" borderId="0" xfId="3" applyNumberFormat="1" applyFont="1" applyFill="1" applyAlignment="1">
      <alignment horizontal="center"/>
    </xf>
    <xf numFmtId="49" fontId="8" fillId="2" borderId="1" xfId="3" applyNumberFormat="1" applyFont="1" applyFill="1" applyBorder="1" applyAlignment="1">
      <alignment horizontal="center" vertical="center"/>
    </xf>
    <xf numFmtId="49" fontId="8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49" fontId="6" fillId="2" borderId="3" xfId="2" applyNumberFormat="1" applyFont="1" applyFill="1" applyBorder="1" applyAlignment="1">
      <alignment horizontal="center" vertical="center"/>
    </xf>
    <xf numFmtId="0" fontId="10" fillId="2" borderId="0" xfId="3" applyFont="1" applyFill="1"/>
    <xf numFmtId="0" fontId="10" fillId="2" borderId="0" xfId="3" applyFont="1" applyFill="1" applyAlignment="1">
      <alignment horizontal="center"/>
    </xf>
    <xf numFmtId="9" fontId="8" fillId="2" borderId="4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vertical="center"/>
    </xf>
    <xf numFmtId="9" fontId="8" fillId="2" borderId="5" xfId="4" applyFont="1" applyFill="1" applyBorder="1" applyAlignment="1" applyProtection="1">
      <alignment horizontal="center" vertical="center"/>
    </xf>
    <xf numFmtId="4" fontId="7" fillId="2" borderId="0" xfId="0" applyNumberFormat="1" applyFont="1" applyFill="1" applyAlignment="1">
      <alignment vertical="center"/>
    </xf>
    <xf numFmtId="4" fontId="6" fillId="2" borderId="0" xfId="0" applyNumberFormat="1" applyFont="1" applyFill="1" applyAlignment="1" applyProtection="1">
      <alignment vertical="center"/>
      <protection locked="0"/>
    </xf>
    <xf numFmtId="9" fontId="6" fillId="2" borderId="5" xfId="4" applyFont="1" applyFill="1" applyBorder="1" applyAlignment="1" applyProtection="1">
      <alignment vertical="center"/>
      <protection locked="0"/>
    </xf>
    <xf numFmtId="9" fontId="7" fillId="2" borderId="5" xfId="4" applyFont="1" applyFill="1" applyBorder="1" applyAlignment="1" applyProtection="1">
      <alignment horizontal="left" vertical="center"/>
    </xf>
    <xf numFmtId="1" fontId="8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center"/>
    </xf>
    <xf numFmtId="1" fontId="7" fillId="2" borderId="0" xfId="3" applyNumberFormat="1" applyFont="1" applyFill="1" applyAlignment="1">
      <alignment horizontal="center"/>
    </xf>
    <xf numFmtId="0" fontId="8" fillId="2" borderId="10" xfId="3" applyFont="1" applyFill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" fontId="8" fillId="2" borderId="1" xfId="3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0" fontId="7" fillId="2" borderId="2" xfId="3" applyFont="1" applyFill="1" applyBorder="1" applyAlignment="1">
      <alignment horizontal="center"/>
    </xf>
    <xf numFmtId="4" fontId="6" fillId="2" borderId="3" xfId="2" applyNumberFormat="1" applyFont="1" applyFill="1" applyBorder="1" applyAlignment="1">
      <alignment horizontal="center" vertical="center"/>
    </xf>
    <xf numFmtId="1" fontId="6" fillId="2" borderId="3" xfId="2" applyNumberFormat="1" applyFont="1" applyFill="1" applyBorder="1" applyAlignment="1">
      <alignment horizontal="center" vertical="center"/>
    </xf>
    <xf numFmtId="4" fontId="6" fillId="2" borderId="11" xfId="2" applyNumberFormat="1" applyFont="1" applyFill="1" applyBorder="1" applyAlignment="1">
      <alignment horizontal="center" vertical="center"/>
    </xf>
    <xf numFmtId="1" fontId="10" fillId="2" borderId="0" xfId="3" applyNumberFormat="1" applyFont="1" applyFill="1" applyAlignment="1">
      <alignment horizontal="center"/>
    </xf>
    <xf numFmtId="4" fontId="7" fillId="2" borderId="0" xfId="3" applyNumberFormat="1" applyFont="1" applyFill="1"/>
    <xf numFmtId="4" fontId="6" fillId="2" borderId="3" xfId="3" applyNumberFormat="1" applyFont="1" applyFill="1" applyBorder="1" applyAlignment="1">
      <alignment horizontal="right" vertical="center"/>
    </xf>
    <xf numFmtId="4" fontId="6" fillId="0" borderId="3" xfId="2" applyNumberFormat="1" applyFont="1" applyFill="1" applyBorder="1" applyAlignment="1">
      <alignment horizontal="center" vertical="center"/>
    </xf>
    <xf numFmtId="1" fontId="6" fillId="0" borderId="3" xfId="2" applyNumberFormat="1" applyFont="1" applyFill="1" applyBorder="1" applyAlignment="1">
      <alignment horizontal="center" vertical="center"/>
    </xf>
    <xf numFmtId="49" fontId="6" fillId="0" borderId="3" xfId="2" applyNumberFormat="1" applyFont="1" applyFill="1" applyBorder="1" applyAlignment="1">
      <alignment horizontal="center" vertical="center"/>
    </xf>
    <xf numFmtId="4" fontId="6" fillId="0" borderId="11" xfId="2" applyNumberFormat="1" applyFont="1" applyFill="1" applyBorder="1" applyAlignment="1">
      <alignment horizontal="center" vertical="center"/>
    </xf>
    <xf numFmtId="4" fontId="6" fillId="0" borderId="3" xfId="3" applyNumberFormat="1" applyFont="1" applyBorder="1" applyAlignment="1">
      <alignment horizontal="right" vertical="center"/>
    </xf>
    <xf numFmtId="9" fontId="6" fillId="0" borderId="7" xfId="4" applyFont="1" applyFill="1" applyBorder="1" applyAlignment="1">
      <alignment horizontal="center" vertical="center"/>
    </xf>
    <xf numFmtId="4" fontId="14" fillId="0" borderId="3" xfId="3" applyNumberFormat="1" applyFont="1" applyBorder="1" applyAlignment="1">
      <alignment horizontal="right" vertical="center"/>
    </xf>
    <xf numFmtId="9" fontId="7" fillId="2" borderId="0" xfId="4" applyFont="1" applyFill="1" applyAlignment="1"/>
    <xf numFmtId="0" fontId="0" fillId="2" borderId="0" xfId="0" applyFill="1"/>
    <xf numFmtId="4" fontId="2" fillId="2" borderId="0" xfId="0" applyNumberFormat="1" applyFont="1" applyFill="1"/>
    <xf numFmtId="0" fontId="2" fillId="2" borderId="0" xfId="0" applyFont="1" applyFill="1"/>
    <xf numFmtId="1" fontId="6" fillId="2" borderId="19" xfId="3" applyNumberFormat="1" applyFont="1" applyFill="1" applyBorder="1" applyAlignment="1">
      <alignment horizontal="center" vertical="center"/>
    </xf>
    <xf numFmtId="1" fontId="6" fillId="2" borderId="3" xfId="3" applyNumberFormat="1" applyFont="1" applyFill="1" applyBorder="1" applyAlignment="1">
      <alignment horizontal="center" vertical="center"/>
    </xf>
    <xf numFmtId="9" fontId="6" fillId="2" borderId="20" xfId="4" applyFont="1" applyFill="1" applyBorder="1" applyAlignment="1">
      <alignment horizontal="center" vertical="center"/>
    </xf>
    <xf numFmtId="1" fontId="6" fillId="0" borderId="19" xfId="3" applyNumberFormat="1" applyFont="1" applyBorder="1" applyAlignment="1">
      <alignment horizontal="center" vertical="center"/>
    </xf>
    <xf numFmtId="1" fontId="6" fillId="0" borderId="3" xfId="3" applyNumberFormat="1" applyFont="1" applyBorder="1" applyAlignment="1">
      <alignment horizontal="center" vertical="center"/>
    </xf>
    <xf numFmtId="4" fontId="2" fillId="0" borderId="0" xfId="0" applyNumberFormat="1" applyFont="1"/>
    <xf numFmtId="0" fontId="2" fillId="0" borderId="0" xfId="0" applyFont="1"/>
    <xf numFmtId="165" fontId="7" fillId="2" borderId="0" xfId="3" applyNumberFormat="1" applyFont="1" applyFill="1"/>
    <xf numFmtId="10" fontId="7" fillId="2" borderId="0" xfId="4" applyNumberFormat="1" applyFont="1" applyFill="1" applyAlignment="1"/>
    <xf numFmtId="4" fontId="7" fillId="2" borderId="26" xfId="0" applyNumberFormat="1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4" fontId="11" fillId="2" borderId="0" xfId="0" applyNumberFormat="1" applyFont="1" applyFill="1" applyAlignment="1">
      <alignment horizontal="center" vertical="center" wrapText="1"/>
    </xf>
    <xf numFmtId="4" fontId="6" fillId="0" borderId="16" xfId="3" applyNumberFormat="1" applyFont="1" applyBorder="1" applyAlignment="1">
      <alignment horizontal="right" vertical="center"/>
    </xf>
    <xf numFmtId="4" fontId="6" fillId="0" borderId="3" xfId="3" applyNumberFormat="1" applyFont="1" applyBorder="1" applyAlignment="1">
      <alignment horizontal="right" vertical="center" wrapText="1"/>
    </xf>
    <xf numFmtId="4" fontId="6" fillId="0" borderId="13" xfId="3" applyNumberFormat="1" applyFont="1" applyBorder="1" applyAlignment="1">
      <alignment horizontal="right" vertical="top"/>
    </xf>
    <xf numFmtId="4" fontId="6" fillId="0" borderId="37" xfId="3" applyNumberFormat="1" applyFont="1" applyBorder="1" applyAlignment="1">
      <alignment horizontal="right" vertical="center"/>
    </xf>
    <xf numFmtId="1" fontId="6" fillId="0" borderId="36" xfId="3" applyNumberFormat="1" applyFont="1" applyBorder="1" applyAlignment="1">
      <alignment horizontal="center" vertical="center"/>
    </xf>
    <xf numFmtId="1" fontId="6" fillId="0" borderId="37" xfId="3" applyNumberFormat="1" applyFont="1" applyBorder="1" applyAlignment="1">
      <alignment horizontal="center" vertical="center"/>
    </xf>
    <xf numFmtId="49" fontId="6" fillId="0" borderId="37" xfId="3" applyNumberFormat="1" applyFont="1" applyBorder="1" applyAlignment="1">
      <alignment horizontal="center" vertical="center"/>
    </xf>
    <xf numFmtId="1" fontId="6" fillId="0" borderId="38" xfId="3" applyNumberFormat="1" applyFont="1" applyBorder="1" applyAlignment="1">
      <alignment horizontal="center" vertical="center"/>
    </xf>
    <xf numFmtId="9" fontId="6" fillId="0" borderId="40" xfId="4" applyFont="1" applyFill="1" applyBorder="1" applyAlignment="1">
      <alignment horizontal="center" vertical="center"/>
    </xf>
    <xf numFmtId="0" fontId="11" fillId="2" borderId="0" xfId="3" applyFont="1" applyFill="1" applyAlignment="1">
      <alignment horizontal="justify" wrapText="1"/>
    </xf>
    <xf numFmtId="0" fontId="12" fillId="2" borderId="1" xfId="3" applyFont="1" applyFill="1" applyBorder="1" applyAlignment="1">
      <alignment horizontal="justify" vertical="center" wrapText="1"/>
    </xf>
    <xf numFmtId="0" fontId="12" fillId="2" borderId="0" xfId="3" applyFont="1" applyFill="1" applyAlignment="1">
      <alignment horizontal="justify" vertical="center" wrapText="1"/>
    </xf>
    <xf numFmtId="0" fontId="11" fillId="2" borderId="0" xfId="0" quotePrefix="1" applyFont="1" applyFill="1" applyAlignment="1">
      <alignment horizontal="justify" vertical="center" wrapText="1"/>
    </xf>
    <xf numFmtId="0" fontId="11" fillId="2" borderId="26" xfId="0" applyFont="1" applyFill="1" applyBorder="1" applyAlignment="1">
      <alignment horizontal="justify" vertical="center" wrapText="1"/>
    </xf>
    <xf numFmtId="1" fontId="12" fillId="2" borderId="3" xfId="3" applyNumberFormat="1" applyFont="1" applyFill="1" applyBorder="1" applyAlignment="1">
      <alignment horizontal="left" vertical="center" wrapText="1"/>
    </xf>
    <xf numFmtId="1" fontId="12" fillId="0" borderId="3" xfId="3" applyNumberFormat="1" applyFont="1" applyBorder="1" applyAlignment="1">
      <alignment horizontal="left" vertical="center" wrapText="1"/>
    </xf>
    <xf numFmtId="1" fontId="12" fillId="0" borderId="37" xfId="3" applyNumberFormat="1" applyFont="1" applyBorder="1" applyAlignment="1">
      <alignment horizontal="justify" vertical="center" wrapText="1"/>
    </xf>
    <xf numFmtId="1" fontId="12" fillId="0" borderId="3" xfId="3" applyNumberFormat="1" applyFont="1" applyBorder="1" applyAlignment="1">
      <alignment horizontal="justify" vertical="justify" wrapText="1"/>
    </xf>
    <xf numFmtId="4" fontId="11" fillId="2" borderId="0" xfId="3" applyNumberFormat="1" applyFont="1" applyFill="1" applyAlignment="1">
      <alignment horizontal="justify" wrapText="1"/>
    </xf>
    <xf numFmtId="0" fontId="13" fillId="2" borderId="0" xfId="3" applyFont="1" applyFill="1" applyAlignment="1">
      <alignment horizontal="justify" wrapText="1"/>
    </xf>
    <xf numFmtId="4" fontId="6" fillId="0" borderId="37" xfId="3" applyNumberFormat="1" applyFont="1" applyBorder="1" applyAlignment="1">
      <alignment horizontal="right" vertical="top"/>
    </xf>
    <xf numFmtId="0" fontId="7" fillId="2" borderId="2" xfId="3" applyFont="1" applyFill="1" applyBorder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0" fillId="2" borderId="0" xfId="0" applyFill="1" applyAlignment="1">
      <alignment horizontal="left" vertical="center"/>
    </xf>
    <xf numFmtId="4" fontId="6" fillId="2" borderId="0" xfId="0" applyNumberFormat="1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left" vertical="center"/>
    </xf>
    <xf numFmtId="4" fontId="19" fillId="0" borderId="3" xfId="3" applyNumberFormat="1" applyFont="1" applyBorder="1" applyAlignment="1">
      <alignment horizontal="right" vertical="center"/>
    </xf>
    <xf numFmtId="4" fontId="19" fillId="0" borderId="14" xfId="3" applyNumberFormat="1" applyFont="1" applyBorder="1" applyAlignment="1">
      <alignment horizontal="right" vertical="center"/>
    </xf>
    <xf numFmtId="4" fontId="19" fillId="0" borderId="3" xfId="3" applyNumberFormat="1" applyFont="1" applyBorder="1" applyAlignment="1">
      <alignment horizontal="right" vertical="center" wrapText="1"/>
    </xf>
    <xf numFmtId="4" fontId="19" fillId="0" borderId="46" xfId="3" applyNumberFormat="1" applyFont="1" applyBorder="1" applyAlignment="1">
      <alignment horizontal="right" vertical="center"/>
    </xf>
    <xf numFmtId="0" fontId="23" fillId="3" borderId="8" xfId="3" applyFont="1" applyFill="1" applyBorder="1" applyAlignment="1">
      <alignment horizontal="center" vertical="center" wrapText="1"/>
    </xf>
    <xf numFmtId="1" fontId="23" fillId="3" borderId="8" xfId="3" applyNumberFormat="1" applyFont="1" applyFill="1" applyBorder="1" applyAlignment="1">
      <alignment horizontal="center" vertical="center" wrapText="1"/>
    </xf>
    <xf numFmtId="49" fontId="23" fillId="3" borderId="8" xfId="3" applyNumberFormat="1" applyFont="1" applyFill="1" applyBorder="1" applyAlignment="1">
      <alignment horizontal="center" vertical="center" wrapText="1"/>
    </xf>
    <xf numFmtId="0" fontId="23" fillId="3" borderId="9" xfId="3" applyFont="1" applyFill="1" applyBorder="1" applyAlignment="1">
      <alignment horizontal="center" vertical="center" wrapText="1"/>
    </xf>
    <xf numFmtId="1" fontId="19" fillId="0" borderId="19" xfId="3" applyNumberFormat="1" applyFont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4" fontId="19" fillId="0" borderId="3" xfId="2" applyNumberFormat="1" applyFont="1" applyFill="1" applyBorder="1" applyAlignment="1">
      <alignment horizontal="center" vertical="center"/>
    </xf>
    <xf numFmtId="1" fontId="19" fillId="0" borderId="3" xfId="2" applyNumberFormat="1" applyFont="1" applyFill="1" applyBorder="1" applyAlignment="1">
      <alignment horizontal="center" vertical="center"/>
    </xf>
    <xf numFmtId="49" fontId="19" fillId="0" borderId="3" xfId="2" applyNumberFormat="1" applyFont="1" applyFill="1" applyBorder="1" applyAlignment="1">
      <alignment horizontal="center" vertical="center"/>
    </xf>
    <xf numFmtId="4" fontId="19" fillId="0" borderId="11" xfId="2" applyNumberFormat="1" applyFont="1" applyFill="1" applyBorder="1" applyAlignment="1">
      <alignment horizontal="center" vertical="center"/>
    </xf>
    <xf numFmtId="1" fontId="20" fillId="0" borderId="3" xfId="3" applyNumberFormat="1" applyFont="1" applyBorder="1" applyAlignment="1">
      <alignment horizontal="left" vertical="center" wrapText="1"/>
    </xf>
    <xf numFmtId="9" fontId="19" fillId="0" borderId="7" xfId="4" applyFont="1" applyFill="1" applyBorder="1" applyAlignment="1">
      <alignment horizontal="center" vertical="center"/>
    </xf>
    <xf numFmtId="4" fontId="21" fillId="0" borderId="0" xfId="0" applyNumberFormat="1" applyFont="1"/>
    <xf numFmtId="0" fontId="22" fillId="0" borderId="0" xfId="0" applyFont="1"/>
    <xf numFmtId="1" fontId="6" fillId="0" borderId="19" xfId="3" applyNumberFormat="1" applyFont="1" applyBorder="1" applyAlignment="1">
      <alignment horizontal="center" vertical="center" wrapText="1"/>
    </xf>
    <xf numFmtId="1" fontId="6" fillId="0" borderId="3" xfId="3" applyNumberFormat="1" applyFont="1" applyBorder="1" applyAlignment="1">
      <alignment horizontal="center" vertical="center" wrapText="1"/>
    </xf>
    <xf numFmtId="4" fontId="6" fillId="0" borderId="3" xfId="2" applyNumberFormat="1" applyFont="1" applyFill="1" applyBorder="1" applyAlignment="1">
      <alignment horizontal="center" vertical="center" wrapText="1"/>
    </xf>
    <xf numFmtId="1" fontId="6" fillId="0" borderId="3" xfId="2" applyNumberFormat="1" applyFont="1" applyFill="1" applyBorder="1" applyAlignment="1">
      <alignment horizontal="center" vertical="center" wrapText="1"/>
    </xf>
    <xf numFmtId="49" fontId="6" fillId="0" borderId="3" xfId="2" applyNumberFormat="1" applyFont="1" applyFill="1" applyBorder="1" applyAlignment="1">
      <alignment horizontal="center" vertical="center" wrapText="1"/>
    </xf>
    <xf numFmtId="4" fontId="6" fillId="0" borderId="11" xfId="2" applyNumberFormat="1" applyFont="1" applyFill="1" applyBorder="1" applyAlignment="1">
      <alignment horizontal="center" vertical="center" wrapText="1"/>
    </xf>
    <xf numFmtId="9" fontId="6" fillId="0" borderId="20" xfId="4" applyFont="1" applyFill="1" applyBorder="1" applyAlignment="1">
      <alignment horizontal="center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1" fontId="19" fillId="0" borderId="19" xfId="3" applyNumberFormat="1" applyFont="1" applyBorder="1" applyAlignment="1">
      <alignment horizontal="center" vertical="center" wrapText="1"/>
    </xf>
    <xf numFmtId="1" fontId="19" fillId="0" borderId="3" xfId="3" applyNumberFormat="1" applyFont="1" applyBorder="1" applyAlignment="1">
      <alignment horizontal="center" vertical="center" wrapText="1"/>
    </xf>
    <xf numFmtId="4" fontId="19" fillId="0" borderId="3" xfId="2" applyNumberFormat="1" applyFont="1" applyFill="1" applyBorder="1" applyAlignment="1">
      <alignment horizontal="center" vertical="center" wrapText="1"/>
    </xf>
    <xf numFmtId="1" fontId="19" fillId="0" borderId="3" xfId="2" applyNumberFormat="1" applyFont="1" applyFill="1" applyBorder="1" applyAlignment="1">
      <alignment horizontal="center" vertical="center" wrapText="1"/>
    </xf>
    <xf numFmtId="49" fontId="19" fillId="0" borderId="3" xfId="2" applyNumberFormat="1" applyFont="1" applyFill="1" applyBorder="1" applyAlignment="1">
      <alignment horizontal="center" vertical="center" wrapText="1"/>
    </xf>
    <xf numFmtId="4" fontId="19" fillId="0" borderId="11" xfId="2" applyNumberFormat="1" applyFont="1" applyFill="1" applyBorder="1" applyAlignment="1">
      <alignment horizontal="center" vertical="center" wrapText="1"/>
    </xf>
    <xf numFmtId="9" fontId="19" fillId="0" borderId="7" xfId="4" applyFont="1" applyFill="1" applyBorder="1" applyAlignment="1">
      <alignment horizontal="center" vertical="center" wrapText="1"/>
    </xf>
    <xf numFmtId="4" fontId="21" fillId="0" borderId="0" xfId="0" applyNumberFormat="1" applyFont="1" applyAlignment="1">
      <alignment wrapText="1"/>
    </xf>
    <xf numFmtId="0" fontId="22" fillId="0" borderId="0" xfId="0" applyFont="1" applyAlignment="1">
      <alignment wrapText="1"/>
    </xf>
    <xf numFmtId="9" fontId="7" fillId="0" borderId="7" xfId="4" applyFont="1" applyFill="1" applyBorder="1" applyAlignment="1">
      <alignment horizontal="center" vertical="center"/>
    </xf>
    <xf numFmtId="1" fontId="6" fillId="0" borderId="17" xfId="3" applyNumberFormat="1" applyFont="1" applyBorder="1" applyAlignment="1">
      <alignment horizontal="center" vertical="top"/>
    </xf>
    <xf numFmtId="1" fontId="6" fillId="0" borderId="13" xfId="3" applyNumberFormat="1" applyFont="1" applyBorder="1" applyAlignment="1">
      <alignment horizontal="center" vertical="top"/>
    </xf>
    <xf numFmtId="49" fontId="6" fillId="0" borderId="13" xfId="3" applyNumberFormat="1" applyFont="1" applyBorder="1" applyAlignment="1">
      <alignment horizontal="center" vertical="top"/>
    </xf>
    <xf numFmtId="1" fontId="6" fillId="0" borderId="18" xfId="3" applyNumberFormat="1" applyFont="1" applyBorder="1" applyAlignment="1">
      <alignment horizontal="center" vertical="top"/>
    </xf>
    <xf numFmtId="1" fontId="12" fillId="0" borderId="13" xfId="3" applyNumberFormat="1" applyFont="1" applyBorder="1" applyAlignment="1">
      <alignment horizontal="justify" vertical="top" wrapText="1"/>
    </xf>
    <xf numFmtId="9" fontId="6" fillId="0" borderId="12" xfId="4" applyFont="1" applyFill="1" applyBorder="1" applyAlignment="1">
      <alignment horizontal="center" vertical="top"/>
    </xf>
    <xf numFmtId="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" fontId="20" fillId="0" borderId="3" xfId="3" applyNumberFormat="1" applyFont="1" applyBorder="1" applyAlignment="1">
      <alignment horizontal="justify" vertical="justify" wrapText="1"/>
    </xf>
    <xf numFmtId="9" fontId="19" fillId="0" borderId="22" xfId="4" applyFont="1" applyFill="1" applyBorder="1" applyAlignment="1">
      <alignment horizontal="center" vertical="center"/>
    </xf>
    <xf numFmtId="1" fontId="19" fillId="0" borderId="21" xfId="3" applyNumberFormat="1" applyFont="1" applyBorder="1" applyAlignment="1">
      <alignment horizontal="center" vertical="center"/>
    </xf>
    <xf numFmtId="1" fontId="19" fillId="0" borderId="14" xfId="3" applyNumberFormat="1" applyFont="1" applyBorder="1" applyAlignment="1">
      <alignment horizontal="center" vertical="center"/>
    </xf>
    <xf numFmtId="4" fontId="19" fillId="0" borderId="14" xfId="2" applyNumberFormat="1" applyFont="1" applyFill="1" applyBorder="1" applyAlignment="1">
      <alignment horizontal="center" vertical="center"/>
    </xf>
    <xf numFmtId="1" fontId="19" fillId="0" borderId="14" xfId="2" applyNumberFormat="1" applyFont="1" applyFill="1" applyBorder="1" applyAlignment="1">
      <alignment horizontal="center" vertical="center"/>
    </xf>
    <xf numFmtId="49" fontId="19" fillId="0" borderId="14" xfId="2" applyNumberFormat="1" applyFont="1" applyFill="1" applyBorder="1" applyAlignment="1">
      <alignment horizontal="center" vertical="center"/>
    </xf>
    <xf numFmtId="4" fontId="19" fillId="0" borderId="15" xfId="2" applyNumberFormat="1" applyFont="1" applyFill="1" applyBorder="1" applyAlignment="1">
      <alignment horizontal="center" vertical="center"/>
    </xf>
    <xf numFmtId="1" fontId="20" fillId="0" borderId="14" xfId="3" applyNumberFormat="1" applyFont="1" applyBorder="1" applyAlignment="1">
      <alignment horizontal="justify" vertical="justify" wrapText="1"/>
    </xf>
    <xf numFmtId="1" fontId="6" fillId="0" borderId="36" xfId="3" applyNumberFormat="1" applyFont="1" applyBorder="1" applyAlignment="1">
      <alignment horizontal="center" vertical="top"/>
    </xf>
    <xf numFmtId="1" fontId="6" fillId="0" borderId="37" xfId="3" applyNumberFormat="1" applyFont="1" applyBorder="1" applyAlignment="1">
      <alignment horizontal="center" vertical="top"/>
    </xf>
    <xf numFmtId="49" fontId="6" fillId="0" borderId="37" xfId="3" applyNumberFormat="1" applyFont="1" applyBorder="1" applyAlignment="1">
      <alignment horizontal="center" vertical="top"/>
    </xf>
    <xf numFmtId="1" fontId="6" fillId="0" borderId="38" xfId="3" applyNumberFormat="1" applyFont="1" applyBorder="1" applyAlignment="1">
      <alignment horizontal="center" vertical="top"/>
    </xf>
    <xf numFmtId="9" fontId="6" fillId="0" borderId="40" xfId="4" applyFont="1" applyFill="1" applyBorder="1" applyAlignment="1">
      <alignment horizontal="center" vertical="top"/>
    </xf>
    <xf numFmtId="1" fontId="12" fillId="0" borderId="3" xfId="3" applyNumberFormat="1" applyFont="1" applyBorder="1" applyAlignment="1">
      <alignment horizontal="justify" vertical="center" wrapText="1"/>
    </xf>
    <xf numFmtId="1" fontId="20" fillId="0" borderId="3" xfId="3" applyNumberFormat="1" applyFont="1" applyBorder="1" applyAlignment="1">
      <alignment horizontal="justify" vertical="center" wrapText="1"/>
    </xf>
    <xf numFmtId="1" fontId="20" fillId="0" borderId="14" xfId="3" applyNumberFormat="1" applyFont="1" applyBorder="1" applyAlignment="1">
      <alignment horizontal="justify" vertical="center" wrapText="1"/>
    </xf>
    <xf numFmtId="1" fontId="12" fillId="0" borderId="37" xfId="3" applyNumberFormat="1" applyFont="1" applyBorder="1" applyAlignment="1">
      <alignment horizontal="justify" vertical="top" wrapText="1"/>
    </xf>
    <xf numFmtId="9" fontId="6" fillId="0" borderId="39" xfId="4" applyFont="1" applyFill="1" applyBorder="1" applyAlignment="1">
      <alignment horizontal="center" vertical="top"/>
    </xf>
    <xf numFmtId="1" fontId="19" fillId="0" borderId="45" xfId="3" applyNumberFormat="1" applyFont="1" applyBorder="1" applyAlignment="1">
      <alignment horizontal="center" vertical="center"/>
    </xf>
    <xf numFmtId="1" fontId="19" fillId="0" borderId="46" xfId="3" applyNumberFormat="1" applyFont="1" applyBorder="1" applyAlignment="1">
      <alignment horizontal="center" vertical="center"/>
    </xf>
    <xf numFmtId="4" fontId="19" fillId="0" borderId="46" xfId="2" applyNumberFormat="1" applyFont="1" applyFill="1" applyBorder="1" applyAlignment="1">
      <alignment horizontal="center" vertical="center"/>
    </xf>
    <xf numFmtId="1" fontId="19" fillId="0" borderId="46" xfId="2" applyNumberFormat="1" applyFont="1" applyFill="1" applyBorder="1" applyAlignment="1">
      <alignment horizontal="center" vertical="center"/>
    </xf>
    <xf numFmtId="49" fontId="19" fillId="0" borderId="46" xfId="2" applyNumberFormat="1" applyFont="1" applyFill="1" applyBorder="1" applyAlignment="1">
      <alignment horizontal="center" vertical="center"/>
    </xf>
    <xf numFmtId="4" fontId="19" fillId="0" borderId="47" xfId="2" applyNumberFormat="1" applyFont="1" applyFill="1" applyBorder="1" applyAlignment="1">
      <alignment horizontal="center" vertical="center"/>
    </xf>
    <xf numFmtId="1" fontId="20" fillId="0" borderId="46" xfId="3" applyNumberFormat="1" applyFont="1" applyBorder="1" applyAlignment="1">
      <alignment horizontal="justify" vertical="justify" wrapText="1"/>
    </xf>
    <xf numFmtId="9" fontId="19" fillId="0" borderId="48" xfId="4" applyFont="1" applyFill="1" applyBorder="1" applyAlignment="1">
      <alignment horizontal="center" vertical="center"/>
    </xf>
    <xf numFmtId="1" fontId="24" fillId="4" borderId="17" xfId="3" applyNumberFormat="1" applyFont="1" applyFill="1" applyBorder="1" applyAlignment="1">
      <alignment horizontal="center" vertical="center"/>
    </xf>
    <xf numFmtId="1" fontId="24" fillId="4" borderId="13" xfId="3" applyNumberFormat="1" applyFont="1" applyFill="1" applyBorder="1" applyAlignment="1">
      <alignment horizontal="center" vertical="center"/>
    </xf>
    <xf numFmtId="49" fontId="24" fillId="4" borderId="13" xfId="3" applyNumberFormat="1" applyFont="1" applyFill="1" applyBorder="1" applyAlignment="1">
      <alignment horizontal="center" vertical="center"/>
    </xf>
    <xf numFmtId="1" fontId="24" fillId="4" borderId="18" xfId="3" applyNumberFormat="1" applyFont="1" applyFill="1" applyBorder="1" applyAlignment="1">
      <alignment horizontal="center" vertical="center"/>
    </xf>
    <xf numFmtId="1" fontId="23" fillId="4" borderId="13" xfId="3" applyNumberFormat="1" applyFont="1" applyFill="1" applyBorder="1" applyAlignment="1">
      <alignment horizontal="justify" vertical="center" wrapText="1"/>
    </xf>
    <xf numFmtId="4" fontId="24" fillId="4" borderId="13" xfId="3" applyNumberFormat="1" applyFont="1" applyFill="1" applyBorder="1" applyAlignment="1">
      <alignment horizontal="right" vertical="center"/>
    </xf>
    <xf numFmtId="9" fontId="24" fillId="4" borderId="6" xfId="4" applyFont="1" applyFill="1" applyBorder="1" applyAlignment="1">
      <alignment horizontal="center" vertical="center"/>
    </xf>
    <xf numFmtId="1" fontId="6" fillId="5" borderId="41" xfId="3" applyNumberFormat="1" applyFont="1" applyFill="1" applyBorder="1" applyAlignment="1">
      <alignment horizontal="center" vertical="center"/>
    </xf>
    <xf numFmtId="1" fontId="6" fillId="5" borderId="42" xfId="3" applyNumberFormat="1" applyFont="1" applyFill="1" applyBorder="1" applyAlignment="1">
      <alignment horizontal="center" vertical="center"/>
    </xf>
    <xf numFmtId="49" fontId="6" fillId="5" borderId="42" xfId="3" applyNumberFormat="1" applyFont="1" applyFill="1" applyBorder="1" applyAlignment="1">
      <alignment horizontal="center" vertical="center"/>
    </xf>
    <xf numFmtId="1" fontId="6" fillId="5" borderId="43" xfId="3" applyNumberFormat="1" applyFont="1" applyFill="1" applyBorder="1" applyAlignment="1">
      <alignment horizontal="center" vertical="center"/>
    </xf>
    <xf numFmtId="1" fontId="12" fillId="5" borderId="42" xfId="3" applyNumberFormat="1" applyFont="1" applyFill="1" applyBorder="1" applyAlignment="1">
      <alignment horizontal="justify" vertical="center" wrapText="1"/>
    </xf>
    <xf numFmtId="4" fontId="6" fillId="5" borderId="42" xfId="3" applyNumberFormat="1" applyFont="1" applyFill="1" applyBorder="1" applyAlignment="1">
      <alignment horizontal="right" vertical="center"/>
    </xf>
    <xf numFmtId="9" fontId="6" fillId="5" borderId="44" xfId="4" applyFont="1" applyFill="1" applyBorder="1" applyAlignment="1">
      <alignment horizontal="center" vertical="center"/>
    </xf>
    <xf numFmtId="166" fontId="7" fillId="2" borderId="0" xfId="4" applyNumberFormat="1" applyFont="1" applyFill="1" applyAlignment="1"/>
    <xf numFmtId="4" fontId="19" fillId="0" borderId="3" xfId="6" applyNumberFormat="1" applyFont="1" applyFill="1" applyBorder="1" applyAlignment="1">
      <alignment horizontal="center" vertical="center"/>
    </xf>
    <xf numFmtId="49" fontId="19" fillId="0" borderId="3" xfId="6" applyNumberFormat="1" applyFont="1" applyFill="1" applyBorder="1" applyAlignment="1">
      <alignment horizontal="center" vertical="center"/>
    </xf>
    <xf numFmtId="1" fontId="19" fillId="0" borderId="3" xfId="6" applyNumberFormat="1" applyFont="1" applyFill="1" applyBorder="1" applyAlignment="1">
      <alignment horizontal="center" vertical="center"/>
    </xf>
    <xf numFmtId="4" fontId="19" fillId="0" borderId="11" xfId="6" applyNumberFormat="1" applyFont="1" applyFill="1" applyBorder="1" applyAlignment="1">
      <alignment horizontal="center" vertical="center"/>
    </xf>
    <xf numFmtId="1" fontId="6" fillId="0" borderId="16" xfId="3" applyNumberFormat="1" applyFont="1" applyBorder="1" applyAlignment="1">
      <alignment horizontal="center" vertical="center"/>
    </xf>
    <xf numFmtId="49" fontId="6" fillId="0" borderId="16" xfId="3" applyNumberFormat="1" applyFont="1" applyBorder="1" applyAlignment="1">
      <alignment horizontal="center" vertical="center"/>
    </xf>
    <xf numFmtId="1" fontId="6" fillId="0" borderId="24" xfId="3" applyNumberFormat="1" applyFont="1" applyBorder="1" applyAlignment="1">
      <alignment horizontal="center" vertical="center"/>
    </xf>
    <xf numFmtId="1" fontId="12" fillId="0" borderId="16" xfId="3" applyNumberFormat="1" applyFont="1" applyBorder="1" applyAlignment="1">
      <alignment horizontal="justify" vertical="center" wrapText="1"/>
    </xf>
    <xf numFmtId="1" fontId="19" fillId="0" borderId="19" xfId="5" applyNumberFormat="1" applyFont="1" applyBorder="1" applyAlignment="1">
      <alignment horizontal="center" vertical="center"/>
    </xf>
    <xf numFmtId="1" fontId="19" fillId="0" borderId="3" xfId="5" applyNumberFormat="1" applyFont="1" applyBorder="1" applyAlignment="1">
      <alignment horizontal="center" vertical="center"/>
    </xf>
    <xf numFmtId="1" fontId="20" fillId="0" borderId="3" xfId="5" applyNumberFormat="1" applyFont="1" applyBorder="1" applyAlignment="1">
      <alignment horizontal="justify" vertical="center" wrapText="1"/>
    </xf>
    <xf numFmtId="4" fontId="19" fillId="0" borderId="3" xfId="5" applyNumberFormat="1" applyFont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 wrapText="1"/>
    </xf>
    <xf numFmtId="4" fontId="7" fillId="0" borderId="0" xfId="3" applyNumberFormat="1" applyFont="1"/>
    <xf numFmtId="0" fontId="8" fillId="0" borderId="1" xfId="3" applyFont="1" applyBorder="1" applyAlignment="1">
      <alignment vertical="center"/>
    </xf>
    <xf numFmtId="0" fontId="8" fillId="0" borderId="0" xfId="3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7" fillId="0" borderId="26" xfId="0" applyNumberFormat="1" applyFont="1" applyBorder="1" applyAlignment="1">
      <alignment vertical="center" wrapText="1"/>
    </xf>
    <xf numFmtId="165" fontId="7" fillId="0" borderId="0" xfId="3" applyNumberFormat="1" applyFont="1"/>
    <xf numFmtId="0" fontId="10" fillId="0" borderId="0" xfId="3" applyFont="1"/>
    <xf numFmtId="49" fontId="19" fillId="0" borderId="3" xfId="3" applyNumberFormat="1" applyFont="1" applyBorder="1" applyAlignment="1">
      <alignment horizontal="center" vertical="center" wrapText="1"/>
    </xf>
    <xf numFmtId="4" fontId="27" fillId="2" borderId="26" xfId="4" applyNumberFormat="1" applyFont="1" applyFill="1" applyBorder="1" applyAlignment="1">
      <alignment horizontal="right" vertical="center" wrapText="1"/>
    </xf>
    <xf numFmtId="166" fontId="8" fillId="2" borderId="0" xfId="4" applyNumberFormat="1" applyFont="1" applyFill="1" applyBorder="1" applyAlignment="1" applyProtection="1">
      <alignment vertical="center"/>
    </xf>
    <xf numFmtId="166" fontId="8" fillId="2" borderId="0" xfId="4" applyNumberFormat="1" applyFont="1" applyFill="1" applyBorder="1" applyAlignment="1" applyProtection="1">
      <alignment horizontal="center" vertical="center"/>
    </xf>
    <xf numFmtId="166" fontId="6" fillId="2" borderId="0" xfId="4" applyNumberFormat="1" applyFont="1" applyFill="1" applyBorder="1" applyAlignment="1" applyProtection="1">
      <alignment vertical="center"/>
      <protection locked="0"/>
    </xf>
    <xf numFmtId="166" fontId="7" fillId="2" borderId="0" xfId="4" applyNumberFormat="1" applyFont="1" applyFill="1" applyBorder="1" applyAlignment="1" applyProtection="1">
      <alignment horizontal="left" vertical="center"/>
    </xf>
    <xf numFmtId="166" fontId="26" fillId="2" borderId="0" xfId="4" applyNumberFormat="1" applyFont="1" applyFill="1" applyBorder="1" applyAlignment="1" applyProtection="1">
      <alignment horizontal="right" vertical="center"/>
    </xf>
    <xf numFmtId="166" fontId="28" fillId="2" borderId="0" xfId="4" applyNumberFormat="1" applyFont="1" applyFill="1" applyBorder="1" applyAlignment="1" applyProtection="1">
      <alignment horizontal="left" vertical="center"/>
    </xf>
    <xf numFmtId="166" fontId="8" fillId="2" borderId="1" xfId="4" applyNumberFormat="1" applyFont="1" applyFill="1" applyBorder="1" applyAlignment="1" applyProtection="1">
      <alignment vertical="center"/>
    </xf>
    <xf numFmtId="166" fontId="27" fillId="2" borderId="26" xfId="4" applyNumberFormat="1" applyFont="1" applyFill="1" applyBorder="1" applyAlignment="1">
      <alignment horizontal="right" vertical="center" wrapText="1"/>
    </xf>
    <xf numFmtId="4" fontId="25" fillId="2" borderId="0" xfId="5" applyNumberFormat="1" applyFont="1" applyFill="1" applyAlignment="1">
      <alignment horizontal="left" vertical="center"/>
    </xf>
    <xf numFmtId="166" fontId="31" fillId="2" borderId="0" xfId="4" applyNumberFormat="1" applyFont="1" applyFill="1" applyAlignment="1">
      <alignment vertical="center"/>
    </xf>
    <xf numFmtId="166" fontId="10" fillId="2" borderId="0" xfId="4" applyNumberFormat="1" applyFont="1" applyFill="1"/>
    <xf numFmtId="166" fontId="24" fillId="4" borderId="49" xfId="4" applyNumberFormat="1" applyFont="1" applyFill="1" applyBorder="1" applyAlignment="1">
      <alignment horizontal="center" vertical="center"/>
    </xf>
    <xf numFmtId="166" fontId="6" fillId="5" borderId="50" xfId="4" applyNumberFormat="1" applyFont="1" applyFill="1" applyBorder="1" applyAlignment="1">
      <alignment horizontal="center" vertical="center"/>
    </xf>
    <xf numFmtId="166" fontId="6" fillId="0" borderId="5" xfId="4" applyNumberFormat="1" applyFont="1" applyFill="1" applyBorder="1" applyAlignment="1">
      <alignment horizontal="center" vertical="center"/>
    </xf>
    <xf numFmtId="166" fontId="6" fillId="0" borderId="51" xfId="4" applyNumberFormat="1" applyFont="1" applyFill="1" applyBorder="1" applyAlignment="1">
      <alignment horizontal="center" vertical="center"/>
    </xf>
    <xf numFmtId="166" fontId="6" fillId="0" borderId="52" xfId="4" applyNumberFormat="1" applyFont="1" applyFill="1" applyBorder="1" applyAlignment="1">
      <alignment horizontal="center" vertical="center"/>
    </xf>
    <xf numFmtId="166" fontId="16" fillId="0" borderId="51" xfId="4" applyNumberFormat="1" applyFont="1" applyFill="1" applyBorder="1" applyAlignment="1">
      <alignment horizontal="center" vertical="center"/>
    </xf>
    <xf numFmtId="166" fontId="19" fillId="0" borderId="51" xfId="4" applyNumberFormat="1" applyFont="1" applyFill="1" applyBorder="1" applyAlignment="1">
      <alignment horizontal="center" vertical="center"/>
    </xf>
    <xf numFmtId="166" fontId="6" fillId="0" borderId="52" xfId="4" applyNumberFormat="1" applyFont="1" applyFill="1" applyBorder="1" applyAlignment="1">
      <alignment horizontal="center" vertical="center" wrapText="1"/>
    </xf>
    <xf numFmtId="166" fontId="14" fillId="5" borderId="50" xfId="4" applyNumberFormat="1" applyFont="1" applyFill="1" applyBorder="1" applyAlignment="1">
      <alignment horizontal="center" vertical="center"/>
    </xf>
    <xf numFmtId="166" fontId="19" fillId="0" borderId="54" xfId="4" applyNumberFormat="1" applyFont="1" applyFill="1" applyBorder="1" applyAlignment="1">
      <alignment horizontal="center" vertical="center"/>
    </xf>
    <xf numFmtId="166" fontId="19" fillId="0" borderId="55" xfId="4" applyNumberFormat="1" applyFont="1" applyFill="1" applyBorder="1" applyAlignment="1">
      <alignment horizontal="center" vertical="center"/>
    </xf>
    <xf numFmtId="166" fontId="27" fillId="2" borderId="0" xfId="4" applyNumberFormat="1" applyFont="1" applyFill="1" applyBorder="1" applyAlignment="1">
      <alignment horizontal="right" vertical="center" wrapText="1"/>
    </xf>
    <xf numFmtId="166" fontId="24" fillId="4" borderId="63" xfId="4" applyNumberFormat="1" applyFont="1" applyFill="1" applyBorder="1" applyAlignment="1">
      <alignment horizontal="center" vertical="center"/>
    </xf>
    <xf numFmtId="166" fontId="6" fillId="0" borderId="4" xfId="4" applyNumberFormat="1" applyFont="1" applyFill="1" applyBorder="1" applyAlignment="1">
      <alignment horizontal="center" vertical="center"/>
    </xf>
    <xf numFmtId="166" fontId="19" fillId="0" borderId="51" xfId="4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/>
    </xf>
    <xf numFmtId="166" fontId="6" fillId="0" borderId="51" xfId="4" applyNumberFormat="1" applyFont="1" applyFill="1" applyBorder="1" applyAlignment="1">
      <alignment horizontal="center" vertical="center" wrapText="1"/>
    </xf>
    <xf numFmtId="166" fontId="6" fillId="0" borderId="52" xfId="4" applyNumberFormat="1" applyFont="1" applyBorder="1" applyAlignment="1">
      <alignment horizontal="center" vertical="center"/>
    </xf>
    <xf numFmtId="0" fontId="8" fillId="2" borderId="10" xfId="5" applyFont="1" applyFill="1" applyBorder="1" applyAlignment="1">
      <alignment horizontal="center" vertical="center"/>
    </xf>
    <xf numFmtId="0" fontId="8" fillId="2" borderId="1" xfId="5" applyFont="1" applyFill="1" applyBorder="1" applyAlignment="1">
      <alignment horizontal="center" vertical="center"/>
    </xf>
    <xf numFmtId="0" fontId="25" fillId="2" borderId="1" xfId="5" applyFont="1" applyFill="1" applyBorder="1" applyAlignment="1">
      <alignment horizontal="center"/>
    </xf>
    <xf numFmtId="1" fontId="8" fillId="2" borderId="1" xfId="5" applyNumberFormat="1" applyFont="1" applyFill="1" applyBorder="1" applyAlignment="1">
      <alignment horizontal="center" vertical="center"/>
    </xf>
    <xf numFmtId="49" fontId="8" fillId="2" borderId="1" xfId="5" applyNumberFormat="1" applyFont="1" applyFill="1" applyBorder="1" applyAlignment="1">
      <alignment horizontal="center" vertical="center"/>
    </xf>
    <xf numFmtId="0" fontId="12" fillId="2" borderId="1" xfId="5" applyFont="1" applyFill="1" applyBorder="1" applyAlignment="1">
      <alignment horizontal="justify" vertical="center" wrapText="1"/>
    </xf>
    <xf numFmtId="0" fontId="8" fillId="2" borderId="1" xfId="5" applyFont="1" applyFill="1" applyBorder="1" applyAlignment="1">
      <alignment vertical="center"/>
    </xf>
    <xf numFmtId="0" fontId="1" fillId="0" borderId="0" xfId="5" applyAlignment="1">
      <alignment vertical="center"/>
    </xf>
    <xf numFmtId="0" fontId="1" fillId="2" borderId="0" xfId="5" applyFill="1" applyAlignment="1">
      <alignment vertical="center"/>
    </xf>
    <xf numFmtId="0" fontId="8" fillId="2" borderId="2" xfId="5" applyFont="1" applyFill="1" applyBorder="1" applyAlignment="1">
      <alignment horizontal="center" vertical="center"/>
    </xf>
    <xf numFmtId="0" fontId="8" fillId="2" borderId="0" xfId="5" applyFont="1" applyFill="1" applyAlignment="1">
      <alignment horizontal="center" vertical="center"/>
    </xf>
    <xf numFmtId="0" fontId="26" fillId="2" borderId="0" xfId="5" applyFont="1" applyFill="1" applyAlignment="1">
      <alignment horizontal="center"/>
    </xf>
    <xf numFmtId="0" fontId="25" fillId="2" borderId="0" xfId="5" applyFont="1" applyFill="1" applyAlignment="1">
      <alignment horizontal="center"/>
    </xf>
    <xf numFmtId="1" fontId="8" fillId="2" borderId="0" xfId="5" applyNumberFormat="1" applyFont="1" applyFill="1" applyAlignment="1">
      <alignment horizontal="center" vertical="center"/>
    </xf>
    <xf numFmtId="49" fontId="8" fillId="2" borderId="0" xfId="5" applyNumberFormat="1" applyFont="1" applyFill="1" applyAlignment="1">
      <alignment horizontal="center" vertical="center"/>
    </xf>
    <xf numFmtId="0" fontId="12" fillId="2" borderId="0" xfId="5" applyFont="1" applyFill="1" applyAlignment="1">
      <alignment horizontal="justify" vertical="center" wrapText="1"/>
    </xf>
    <xf numFmtId="0" fontId="8" fillId="2" borderId="0" xfId="5" applyFont="1" applyFill="1" applyAlignment="1">
      <alignment vertical="center"/>
    </xf>
    <xf numFmtId="167" fontId="32" fillId="0" borderId="0" xfId="5" applyNumberFormat="1" applyFont="1" applyAlignment="1">
      <alignment horizontal="right" vertical="center" wrapText="1" readingOrder="1"/>
    </xf>
    <xf numFmtId="4" fontId="8" fillId="2" borderId="0" xfId="5" applyNumberFormat="1" applyFont="1" applyFill="1" applyAlignment="1">
      <alignment vertical="center"/>
    </xf>
    <xf numFmtId="0" fontId="7" fillId="2" borderId="2" xfId="5" applyFont="1" applyFill="1" applyBorder="1" applyAlignment="1">
      <alignment horizontal="center" vertical="center"/>
    </xf>
    <xf numFmtId="0" fontId="7" fillId="2" borderId="0" xfId="5" applyFont="1" applyFill="1" applyAlignment="1">
      <alignment horizontal="center" vertical="center"/>
    </xf>
    <xf numFmtId="0" fontId="1" fillId="2" borderId="0" xfId="5" applyFill="1"/>
    <xf numFmtId="0" fontId="1" fillId="2" borderId="0" xfId="5" applyFill="1" applyAlignment="1">
      <alignment horizontal="center"/>
    </xf>
    <xf numFmtId="1" fontId="7" fillId="2" borderId="0" xfId="5" applyNumberFormat="1" applyFont="1" applyFill="1" applyAlignment="1">
      <alignment horizontal="center" vertical="center"/>
    </xf>
    <xf numFmtId="49" fontId="7" fillId="2" borderId="0" xfId="5" applyNumberFormat="1" applyFont="1" applyFill="1" applyAlignment="1">
      <alignment horizontal="center" vertical="center"/>
    </xf>
    <xf numFmtId="0" fontId="11" fillId="2" borderId="0" xfId="5" applyFont="1" applyFill="1" applyAlignment="1">
      <alignment horizontal="justify" wrapText="1"/>
    </xf>
    <xf numFmtId="4" fontId="7" fillId="2" borderId="0" xfId="5" applyNumberFormat="1" applyFont="1" applyFill="1" applyAlignment="1">
      <alignment vertical="center"/>
    </xf>
    <xf numFmtId="4" fontId="6" fillId="2" borderId="0" xfId="5" applyNumberFormat="1" applyFont="1" applyFill="1" applyAlignment="1" applyProtection="1">
      <alignment vertical="center"/>
      <protection locked="0"/>
    </xf>
    <xf numFmtId="0" fontId="7" fillId="2" borderId="2" xfId="5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1" fillId="2" borderId="0" xfId="5" applyFill="1" applyAlignment="1">
      <alignment horizontal="center" vertical="center"/>
    </xf>
    <xf numFmtId="1" fontId="7" fillId="2" borderId="0" xfId="5" applyNumberFormat="1" applyFont="1" applyFill="1" applyAlignment="1">
      <alignment horizontal="center"/>
    </xf>
    <xf numFmtId="49" fontId="7" fillId="2" borderId="0" xfId="5" applyNumberFormat="1" applyFont="1" applyFill="1" applyAlignment="1">
      <alignment horizontal="center"/>
    </xf>
    <xf numFmtId="0" fontId="11" fillId="2" borderId="0" xfId="5" quotePrefix="1" applyFont="1" applyFill="1" applyAlignment="1">
      <alignment horizontal="justify" vertical="center" wrapText="1"/>
    </xf>
    <xf numFmtId="4" fontId="1" fillId="2" borderId="0" xfId="5" applyNumberFormat="1" applyFill="1" applyAlignment="1">
      <alignment vertical="center"/>
    </xf>
    <xf numFmtId="4" fontId="26" fillId="2" borderId="0" xfId="5" applyNumberFormat="1" applyFont="1" applyFill="1" applyAlignment="1">
      <alignment vertical="center"/>
    </xf>
    <xf numFmtId="4" fontId="11" fillId="2" borderId="0" xfId="5" applyNumberFormat="1" applyFont="1" applyFill="1" applyAlignment="1">
      <alignment vertical="center"/>
    </xf>
    <xf numFmtId="44" fontId="7" fillId="2" borderId="0" xfId="7" applyFont="1" applyFill="1" applyBorder="1" applyAlignment="1" applyProtection="1">
      <alignment vertical="center"/>
    </xf>
    <xf numFmtId="4" fontId="7" fillId="2" borderId="0" xfId="5" applyNumberFormat="1" applyFont="1" applyFill="1" applyAlignment="1">
      <alignment horizontal="left" vertical="center"/>
    </xf>
    <xf numFmtId="0" fontId="7" fillId="2" borderId="2" xfId="5" applyFont="1" applyFill="1" applyBorder="1" applyAlignment="1">
      <alignment horizontal="left"/>
    </xf>
    <xf numFmtId="0" fontId="2" fillId="2" borderId="0" xfId="5" applyFont="1" applyFill="1" applyAlignment="1">
      <alignment vertical="center"/>
    </xf>
    <xf numFmtId="0" fontId="25" fillId="2" borderId="0" xfId="5" applyFont="1" applyFill="1" applyAlignment="1">
      <alignment horizontal="left"/>
    </xf>
    <xf numFmtId="0" fontId="7" fillId="2" borderId="0" xfId="5" applyFont="1" applyFill="1" applyAlignment="1">
      <alignment horizontal="left"/>
    </xf>
    <xf numFmtId="1" fontId="7" fillId="2" borderId="0" xfId="5" applyNumberFormat="1" applyFont="1" applyFill="1" applyAlignment="1">
      <alignment horizontal="left"/>
    </xf>
    <xf numFmtId="49" fontId="7" fillId="2" borderId="0" xfId="5" applyNumberFormat="1" applyFont="1" applyFill="1" applyAlignment="1">
      <alignment horizontal="left"/>
    </xf>
    <xf numFmtId="0" fontId="1" fillId="2" borderId="0" xfId="5" applyFill="1" applyAlignment="1">
      <alignment horizontal="left" vertical="center"/>
    </xf>
    <xf numFmtId="4" fontId="11" fillId="2" borderId="0" xfId="5" quotePrefix="1" applyNumberFormat="1" applyFont="1" applyFill="1" applyAlignment="1">
      <alignment horizontal="justify" vertical="center" wrapText="1"/>
    </xf>
    <xf numFmtId="44" fontId="7" fillId="2" borderId="0" xfId="5" applyNumberFormat="1" applyFont="1" applyFill="1" applyAlignment="1">
      <alignment vertical="center"/>
    </xf>
    <xf numFmtId="3" fontId="1" fillId="2" borderId="0" xfId="5" applyNumberFormat="1" applyFill="1" applyAlignment="1">
      <alignment vertical="center"/>
    </xf>
    <xf numFmtId="0" fontId="26" fillId="2" borderId="2" xfId="5" applyFont="1" applyFill="1" applyBorder="1" applyAlignment="1">
      <alignment horizontal="right"/>
    </xf>
    <xf numFmtId="0" fontId="25" fillId="2" borderId="0" xfId="5" applyFont="1" applyFill="1" applyAlignment="1">
      <alignment horizontal="right" vertical="center"/>
    </xf>
    <xf numFmtId="0" fontId="25" fillId="2" borderId="0" xfId="5" applyFont="1" applyFill="1" applyAlignment="1">
      <alignment horizontal="left" vertical="center"/>
    </xf>
    <xf numFmtId="0" fontId="26" fillId="2" borderId="0" xfId="5" applyFont="1" applyFill="1" applyAlignment="1">
      <alignment horizontal="right"/>
    </xf>
    <xf numFmtId="1" fontId="26" fillId="2" borderId="0" xfId="5" applyNumberFormat="1" applyFont="1" applyFill="1" applyAlignment="1">
      <alignment horizontal="right"/>
    </xf>
    <xf numFmtId="49" fontId="26" fillId="2" borderId="0" xfId="5" applyNumberFormat="1" applyFont="1" applyFill="1" applyAlignment="1">
      <alignment horizontal="right"/>
    </xf>
    <xf numFmtId="0" fontId="26" fillId="2" borderId="0" xfId="5" applyFont="1" applyFill="1" applyAlignment="1">
      <alignment horizontal="right" vertical="center"/>
    </xf>
    <xf numFmtId="0" fontId="26" fillId="2" borderId="0" xfId="5" quotePrefix="1" applyFont="1" applyFill="1" applyAlignment="1">
      <alignment horizontal="right" vertical="center" wrapText="1"/>
    </xf>
    <xf numFmtId="4" fontId="26" fillId="2" borderId="0" xfId="5" applyNumberFormat="1" applyFont="1" applyFill="1" applyAlignment="1">
      <alignment horizontal="right" vertical="center"/>
    </xf>
    <xf numFmtId="43" fontId="26" fillId="2" borderId="0" xfId="5" applyNumberFormat="1" applyFont="1" applyFill="1" applyAlignment="1">
      <alignment horizontal="right" vertical="center"/>
    </xf>
    <xf numFmtId="0" fontId="26" fillId="0" borderId="0" xfId="5" applyFont="1" applyAlignment="1">
      <alignment horizontal="right" vertical="center"/>
    </xf>
    <xf numFmtId="4" fontId="30" fillId="2" borderId="0" xfId="5" applyNumberFormat="1" applyFont="1" applyFill="1" applyAlignment="1">
      <alignment vertical="center"/>
    </xf>
    <xf numFmtId="0" fontId="23" fillId="2" borderId="26" xfId="5" applyFont="1" applyFill="1" applyBorder="1" applyAlignment="1">
      <alignment horizontal="right" vertical="center" wrapText="1"/>
    </xf>
    <xf numFmtId="4" fontId="27" fillId="2" borderId="26" xfId="5" applyNumberFormat="1" applyFont="1" applyFill="1" applyBorder="1" applyAlignment="1">
      <alignment horizontal="right" vertical="center" wrapText="1"/>
    </xf>
    <xf numFmtId="0" fontId="29" fillId="0" borderId="0" xfId="5" applyFont="1" applyAlignment="1">
      <alignment horizontal="right" vertical="center" wrapText="1"/>
    </xf>
    <xf numFmtId="0" fontId="11" fillId="0" borderId="0" xfId="5" applyFont="1" applyAlignment="1">
      <alignment horizontal="center" vertical="center" wrapText="1"/>
    </xf>
    <xf numFmtId="0" fontId="11" fillId="2" borderId="0" xfId="5" applyFont="1" applyFill="1" applyAlignment="1">
      <alignment horizontal="center" vertical="center" wrapText="1"/>
    </xf>
    <xf numFmtId="0" fontId="23" fillId="3" borderId="8" xfId="5" applyFont="1" applyFill="1" applyBorder="1" applyAlignment="1">
      <alignment horizontal="center" vertical="center" wrapText="1"/>
    </xf>
    <xf numFmtId="1" fontId="23" fillId="3" borderId="8" xfId="5" applyNumberFormat="1" applyFont="1" applyFill="1" applyBorder="1" applyAlignment="1">
      <alignment horizontal="center" vertical="center" wrapText="1"/>
    </xf>
    <xf numFmtId="49" fontId="23" fillId="3" borderId="8" xfId="5" applyNumberFormat="1" applyFont="1" applyFill="1" applyBorder="1" applyAlignment="1">
      <alignment horizontal="center" vertical="center" wrapText="1"/>
    </xf>
    <xf numFmtId="0" fontId="23" fillId="3" borderId="9" xfId="5" applyFont="1" applyFill="1" applyBorder="1" applyAlignment="1">
      <alignment horizontal="center" vertical="center" wrapText="1"/>
    </xf>
    <xf numFmtId="4" fontId="23" fillId="3" borderId="64" xfId="5" applyNumberFormat="1" applyFont="1" applyFill="1" applyBorder="1" applyAlignment="1">
      <alignment horizontal="center" vertical="center" wrapText="1"/>
    </xf>
    <xf numFmtId="1" fontId="24" fillId="4" borderId="17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center" vertical="center"/>
    </xf>
    <xf numFmtId="49" fontId="24" fillId="4" borderId="13" xfId="5" applyNumberFormat="1" applyFont="1" applyFill="1" applyBorder="1" applyAlignment="1">
      <alignment horizontal="center" vertical="center"/>
    </xf>
    <xf numFmtId="1" fontId="24" fillId="4" borderId="18" xfId="5" applyNumberFormat="1" applyFont="1" applyFill="1" applyBorder="1" applyAlignment="1">
      <alignment horizontal="center" vertical="center"/>
    </xf>
    <xf numFmtId="1" fontId="24" fillId="4" borderId="13" xfId="5" applyNumberFormat="1" applyFont="1" applyFill="1" applyBorder="1" applyAlignment="1">
      <alignment horizontal="justify" vertical="center" wrapText="1"/>
    </xf>
    <xf numFmtId="4" fontId="24" fillId="4" borderId="62" xfId="5" applyNumberFormat="1" applyFont="1" applyFill="1" applyBorder="1" applyAlignment="1">
      <alignment horizontal="right" vertical="center"/>
    </xf>
    <xf numFmtId="0" fontId="6" fillId="0" borderId="0" xfId="5" applyFont="1"/>
    <xf numFmtId="0" fontId="6" fillId="2" borderId="0" xfId="5" applyFont="1" applyFill="1"/>
    <xf numFmtId="1" fontId="6" fillId="5" borderId="41" xfId="5" applyNumberFormat="1" applyFont="1" applyFill="1" applyBorder="1" applyAlignment="1">
      <alignment horizontal="center" vertical="center"/>
    </xf>
    <xf numFmtId="1" fontId="6" fillId="5" borderId="42" xfId="5" applyNumberFormat="1" applyFont="1" applyFill="1" applyBorder="1" applyAlignment="1">
      <alignment horizontal="center" vertical="center"/>
    </xf>
    <xf numFmtId="49" fontId="6" fillId="5" borderId="42" xfId="5" applyNumberFormat="1" applyFont="1" applyFill="1" applyBorder="1" applyAlignment="1">
      <alignment horizontal="center" vertical="center"/>
    </xf>
    <xf numFmtId="1" fontId="6" fillId="5" borderId="43" xfId="5" applyNumberFormat="1" applyFont="1" applyFill="1" applyBorder="1" applyAlignment="1">
      <alignment horizontal="center" vertical="center"/>
    </xf>
    <xf numFmtId="1" fontId="12" fillId="5" borderId="42" xfId="5" applyNumberFormat="1" applyFont="1" applyFill="1" applyBorder="1" applyAlignment="1">
      <alignment horizontal="justify" vertical="center" wrapText="1"/>
    </xf>
    <xf numFmtId="4" fontId="6" fillId="5" borderId="44" xfId="5" applyNumberFormat="1" applyFont="1" applyFill="1" applyBorder="1" applyAlignment="1">
      <alignment horizontal="right" vertical="center"/>
    </xf>
    <xf numFmtId="0" fontId="2" fillId="0" borderId="0" xfId="5" applyFont="1"/>
    <xf numFmtId="0" fontId="2" fillId="2" borderId="0" xfId="5" applyFont="1" applyFill="1"/>
    <xf numFmtId="1" fontId="6" fillId="0" borderId="23" xfId="5" applyNumberFormat="1" applyFont="1" applyBorder="1" applyAlignment="1">
      <alignment horizontal="center" vertical="center"/>
    </xf>
    <xf numFmtId="1" fontId="6" fillId="0" borderId="16" xfId="5" applyNumberFormat="1" applyFont="1" applyBorder="1" applyAlignment="1">
      <alignment horizontal="center" vertical="center"/>
    </xf>
    <xf numFmtId="49" fontId="6" fillId="0" borderId="16" xfId="5" applyNumberFormat="1" applyFont="1" applyBorder="1" applyAlignment="1">
      <alignment horizontal="center" vertical="center"/>
    </xf>
    <xf numFmtId="1" fontId="6" fillId="0" borderId="24" xfId="5" applyNumberFormat="1" applyFont="1" applyBorder="1" applyAlignment="1">
      <alignment horizontal="center" vertical="center"/>
    </xf>
    <xf numFmtId="1" fontId="12" fillId="0" borderId="16" xfId="5" applyNumberFormat="1" applyFont="1" applyBorder="1" applyAlignment="1">
      <alignment horizontal="justify" vertical="center" wrapText="1"/>
    </xf>
    <xf numFmtId="4" fontId="6" fillId="0" borderId="20" xfId="5" applyNumberFormat="1" applyFont="1" applyBorder="1" applyAlignment="1">
      <alignment horizontal="right" vertical="center"/>
    </xf>
    <xf numFmtId="4" fontId="6" fillId="0" borderId="58" xfId="5" applyNumberFormat="1" applyFont="1" applyBorder="1" applyAlignment="1">
      <alignment horizontal="right" vertical="center"/>
    </xf>
    <xf numFmtId="4" fontId="6" fillId="0" borderId="52" xfId="5" applyNumberFormat="1" applyFont="1" applyBorder="1" applyAlignment="1">
      <alignment horizontal="right" vertical="center"/>
    </xf>
    <xf numFmtId="1" fontId="6" fillId="0" borderId="19" xfId="5" applyNumberFormat="1" applyFont="1" applyBorder="1" applyAlignment="1">
      <alignment horizontal="center" vertical="center"/>
    </xf>
    <xf numFmtId="1" fontId="6" fillId="0" borderId="3" xfId="5" applyNumberFormat="1" applyFont="1" applyBorder="1" applyAlignment="1">
      <alignment horizontal="center" vertical="center"/>
    </xf>
    <xf numFmtId="4" fontId="6" fillId="0" borderId="3" xfId="6" applyNumberFormat="1" applyFont="1" applyFill="1" applyBorder="1" applyAlignment="1">
      <alignment horizontal="center" vertical="center"/>
    </xf>
    <xf numFmtId="1" fontId="6" fillId="0" borderId="3" xfId="6" applyNumberFormat="1" applyFont="1" applyFill="1" applyBorder="1" applyAlignment="1">
      <alignment horizontal="center" vertical="center"/>
    </xf>
    <xf numFmtId="49" fontId="6" fillId="0" borderId="3" xfId="6" applyNumberFormat="1" applyFont="1" applyFill="1" applyBorder="1" applyAlignment="1">
      <alignment horizontal="center" vertical="center"/>
    </xf>
    <xf numFmtId="4" fontId="6" fillId="0" borderId="11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left" vertical="justify" wrapText="1"/>
    </xf>
    <xf numFmtId="4" fontId="6" fillId="0" borderId="7" xfId="5" applyNumberFormat="1" applyFont="1" applyBorder="1" applyAlignment="1">
      <alignment horizontal="right" vertical="center"/>
    </xf>
    <xf numFmtId="4" fontId="6" fillId="0" borderId="57" xfId="5" applyNumberFormat="1" applyFont="1" applyBorder="1" applyAlignment="1">
      <alignment horizontal="right" vertical="center"/>
    </xf>
    <xf numFmtId="4" fontId="6" fillId="0" borderId="51" xfId="5" applyNumberFormat="1" applyFont="1" applyBorder="1" applyAlignment="1">
      <alignment horizontal="right" vertical="center"/>
    </xf>
    <xf numFmtId="1" fontId="12" fillId="0" borderId="3" xfId="5" applyNumberFormat="1" applyFont="1" applyBorder="1" applyAlignment="1">
      <alignment horizontal="left" vertical="center" wrapText="1"/>
    </xf>
    <xf numFmtId="1" fontId="16" fillId="0" borderId="19" xfId="5" applyNumberFormat="1" applyFont="1" applyBorder="1" applyAlignment="1">
      <alignment horizontal="center" vertical="center"/>
    </xf>
    <xf numFmtId="1" fontId="16" fillId="0" borderId="3" xfId="5" applyNumberFormat="1" applyFont="1" applyBorder="1" applyAlignment="1">
      <alignment horizontal="center" vertical="center"/>
    </xf>
    <xf numFmtId="4" fontId="16" fillId="0" borderId="3" xfId="6" applyNumberFormat="1" applyFont="1" applyFill="1" applyBorder="1" applyAlignment="1">
      <alignment horizontal="center" vertical="center"/>
    </xf>
    <xf numFmtId="1" fontId="16" fillId="0" borderId="3" xfId="6" applyNumberFormat="1" applyFont="1" applyFill="1" applyBorder="1" applyAlignment="1">
      <alignment horizontal="center" vertical="center"/>
    </xf>
    <xf numFmtId="49" fontId="16" fillId="0" borderId="3" xfId="6" applyNumberFormat="1" applyFont="1" applyFill="1" applyBorder="1" applyAlignment="1">
      <alignment horizontal="center" vertical="center"/>
    </xf>
    <xf numFmtId="4" fontId="16" fillId="0" borderId="11" xfId="6" applyNumberFormat="1" applyFont="1" applyFill="1" applyBorder="1" applyAlignment="1">
      <alignment horizontal="center" vertical="center"/>
    </xf>
    <xf numFmtId="1" fontId="17" fillId="0" borderId="3" xfId="5" applyNumberFormat="1" applyFont="1" applyBorder="1" applyAlignment="1">
      <alignment horizontal="left" vertical="center" wrapText="1"/>
    </xf>
    <xf numFmtId="4" fontId="16" fillId="0" borderId="7" xfId="5" applyNumberFormat="1" applyFont="1" applyBorder="1" applyAlignment="1">
      <alignment horizontal="right" vertical="center"/>
    </xf>
    <xf numFmtId="4" fontId="16" fillId="0" borderId="57" xfId="5" applyNumberFormat="1" applyFont="1" applyBorder="1" applyAlignment="1">
      <alignment horizontal="right" vertical="center"/>
    </xf>
    <xf numFmtId="4" fontId="16" fillId="0" borderId="51" xfId="5" applyNumberFormat="1" applyFont="1" applyBorder="1" applyAlignment="1">
      <alignment horizontal="right" vertical="center"/>
    </xf>
    <xf numFmtId="0" fontId="18" fillId="0" borderId="0" xfId="5" applyFont="1"/>
    <xf numFmtId="1" fontId="20" fillId="0" borderId="3" xfId="5" applyNumberFormat="1" applyFont="1" applyBorder="1" applyAlignment="1">
      <alignment horizontal="left" vertical="center" wrapText="1"/>
    </xf>
    <xf numFmtId="4" fontId="19" fillId="0" borderId="57" xfId="5" applyNumberFormat="1" applyFont="1" applyBorder="1" applyAlignment="1">
      <alignment horizontal="right" vertical="center"/>
    </xf>
    <xf numFmtId="4" fontId="19" fillId="0" borderId="51" xfId="5" applyNumberFormat="1" applyFont="1" applyBorder="1" applyAlignment="1">
      <alignment horizontal="right" vertical="center"/>
    </xf>
    <xf numFmtId="0" fontId="22" fillId="0" borderId="0" xfId="5" applyFont="1"/>
    <xf numFmtId="49" fontId="6" fillId="0" borderId="3" xfId="5" applyNumberFormat="1" applyFont="1" applyBorder="1" applyAlignment="1">
      <alignment horizontal="center" vertical="center"/>
    </xf>
    <xf numFmtId="49" fontId="6" fillId="0" borderId="11" xfId="6" applyNumberFormat="1" applyFont="1" applyFill="1" applyBorder="1" applyAlignment="1">
      <alignment horizontal="center" vertical="center"/>
    </xf>
    <xf numFmtId="4" fontId="14" fillId="0" borderId="7" xfId="5" applyNumberFormat="1" applyFont="1" applyBorder="1" applyAlignment="1">
      <alignment horizontal="right" vertical="center"/>
    </xf>
    <xf numFmtId="4" fontId="14" fillId="0" borderId="57" xfId="5" applyNumberFormat="1" applyFont="1" applyBorder="1" applyAlignment="1">
      <alignment horizontal="right" vertical="center"/>
    </xf>
    <xf numFmtId="4" fontId="14" fillId="0" borderId="51" xfId="5" applyNumberFormat="1" applyFont="1" applyBorder="1" applyAlignment="1">
      <alignment horizontal="right" vertical="center"/>
    </xf>
    <xf numFmtId="49" fontId="6" fillId="0" borderId="37" xfId="5" applyNumberFormat="1" applyFont="1" applyBorder="1" applyAlignment="1">
      <alignment horizontal="center" vertical="center"/>
    </xf>
    <xf numFmtId="1" fontId="6" fillId="0" borderId="36" xfId="5" applyNumberFormat="1" applyFont="1" applyBorder="1" applyAlignment="1">
      <alignment horizontal="center" vertical="center"/>
    </xf>
    <xf numFmtId="1" fontId="6" fillId="0" borderId="37" xfId="5" applyNumberFormat="1" applyFont="1" applyBorder="1" applyAlignment="1">
      <alignment horizontal="center" vertical="center"/>
    </xf>
    <xf numFmtId="1" fontId="6" fillId="0" borderId="38" xfId="5" applyNumberFormat="1" applyFont="1" applyBorder="1" applyAlignment="1">
      <alignment horizontal="center" vertical="center"/>
    </xf>
    <xf numFmtId="1" fontId="12" fillId="0" borderId="37" xfId="5" applyNumberFormat="1" applyFont="1" applyBorder="1" applyAlignment="1">
      <alignment horizontal="justify" vertical="center" wrapText="1"/>
    </xf>
    <xf numFmtId="4" fontId="6" fillId="0" borderId="40" xfId="5" applyNumberFormat="1" applyFont="1" applyBorder="1" applyAlignment="1">
      <alignment horizontal="right" vertical="center"/>
    </xf>
    <xf numFmtId="49" fontId="6" fillId="0" borderId="3" xfId="6" applyNumberFormat="1" applyFont="1" applyFill="1" applyBorder="1" applyAlignment="1">
      <alignment horizontal="center" vertical="center" wrapText="1"/>
    </xf>
    <xf numFmtId="1" fontId="6" fillId="0" borderId="19" xfId="5" applyNumberFormat="1" applyFont="1" applyBorder="1" applyAlignment="1">
      <alignment horizontal="center" vertical="center" wrapText="1"/>
    </xf>
    <xf numFmtId="1" fontId="6" fillId="0" borderId="3" xfId="5" applyNumberFormat="1" applyFont="1" applyBorder="1" applyAlignment="1">
      <alignment horizontal="center" vertical="center" wrapText="1"/>
    </xf>
    <xf numFmtId="3" fontId="6" fillId="0" borderId="3" xfId="6" applyNumberFormat="1" applyFont="1" applyFill="1" applyBorder="1" applyAlignment="1">
      <alignment horizontal="center" vertical="center" wrapText="1"/>
    </xf>
    <xf numFmtId="4" fontId="6" fillId="0" borderId="3" xfId="6" applyNumberFormat="1" applyFont="1" applyFill="1" applyBorder="1" applyAlignment="1">
      <alignment horizontal="center" vertical="center" wrapText="1"/>
    </xf>
    <xf numFmtId="1" fontId="6" fillId="0" borderId="3" xfId="6" applyNumberFormat="1" applyFont="1" applyFill="1" applyBorder="1" applyAlignment="1">
      <alignment horizontal="center" vertical="center" wrapText="1"/>
    </xf>
    <xf numFmtId="4" fontId="6" fillId="0" borderId="11" xfId="6" applyNumberFormat="1" applyFont="1" applyFill="1" applyBorder="1" applyAlignment="1">
      <alignment horizontal="center" vertical="center" wrapText="1"/>
    </xf>
    <xf numFmtId="4" fontId="14" fillId="0" borderId="7" xfId="5" applyNumberFormat="1" applyFont="1" applyBorder="1" applyAlignment="1">
      <alignment horizontal="right" vertical="center" wrapText="1"/>
    </xf>
    <xf numFmtId="4" fontId="14" fillId="0" borderId="57" xfId="5" applyNumberFormat="1" applyFont="1" applyBorder="1" applyAlignment="1">
      <alignment horizontal="right" vertical="center" wrapText="1"/>
    </xf>
    <xf numFmtId="4" fontId="14" fillId="0" borderId="51" xfId="5" applyNumberFormat="1" applyFont="1" applyBorder="1" applyAlignment="1">
      <alignment horizontal="right" vertical="center" wrapText="1"/>
    </xf>
    <xf numFmtId="0" fontId="2" fillId="0" borderId="0" xfId="5" applyFont="1" applyAlignment="1">
      <alignment wrapText="1"/>
    </xf>
    <xf numFmtId="4" fontId="6" fillId="0" borderId="7" xfId="5" applyNumberFormat="1" applyFont="1" applyBorder="1" applyAlignment="1">
      <alignment horizontal="right" vertical="center" wrapText="1"/>
    </xf>
    <xf numFmtId="4" fontId="6" fillId="0" borderId="57" xfId="5" applyNumberFormat="1" applyFont="1" applyBorder="1" applyAlignment="1">
      <alignment horizontal="right" vertical="center" wrapText="1"/>
    </xf>
    <xf numFmtId="4" fontId="6" fillId="0" borderId="51" xfId="5" applyNumberFormat="1" applyFont="1" applyBorder="1" applyAlignment="1">
      <alignment horizontal="right" vertical="center" wrapText="1"/>
    </xf>
    <xf numFmtId="49" fontId="19" fillId="0" borderId="3" xfId="6" applyNumberFormat="1" applyFont="1" applyFill="1" applyBorder="1" applyAlignment="1">
      <alignment horizontal="center" vertical="center" wrapText="1"/>
    </xf>
    <xf numFmtId="1" fontId="19" fillId="0" borderId="19" xfId="5" applyNumberFormat="1" applyFont="1" applyBorder="1" applyAlignment="1">
      <alignment horizontal="center" vertical="center" wrapText="1"/>
    </xf>
    <xf numFmtId="1" fontId="19" fillId="0" borderId="3" xfId="5" applyNumberFormat="1" applyFont="1" applyBorder="1" applyAlignment="1">
      <alignment horizontal="center" vertical="center" wrapText="1"/>
    </xf>
    <xf numFmtId="4" fontId="19" fillId="0" borderId="3" xfId="6" applyNumberFormat="1" applyFont="1" applyFill="1" applyBorder="1" applyAlignment="1">
      <alignment horizontal="center" vertical="center" wrapText="1"/>
    </xf>
    <xf numFmtId="1" fontId="19" fillId="0" borderId="3" xfId="6" applyNumberFormat="1" applyFont="1" applyFill="1" applyBorder="1" applyAlignment="1">
      <alignment horizontal="center" vertical="center" wrapText="1"/>
    </xf>
    <xf numFmtId="4" fontId="19" fillId="0" borderId="11" xfId="6" applyNumberFormat="1" applyFont="1" applyFill="1" applyBorder="1" applyAlignment="1">
      <alignment horizontal="center" vertical="center" wrapText="1"/>
    </xf>
    <xf numFmtId="4" fontId="19" fillId="0" borderId="7" xfId="5" applyNumberFormat="1" applyFont="1" applyBorder="1" applyAlignment="1">
      <alignment horizontal="right" vertical="center" wrapText="1"/>
    </xf>
    <xf numFmtId="4" fontId="19" fillId="0" borderId="57" xfId="5" applyNumberFormat="1" applyFont="1" applyBorder="1" applyAlignment="1">
      <alignment horizontal="right" vertical="center" wrapText="1"/>
    </xf>
    <xf numFmtId="4" fontId="19" fillId="0" borderId="51" xfId="5" applyNumberFormat="1" applyFont="1" applyBorder="1" applyAlignment="1">
      <alignment horizontal="right" vertical="center" wrapText="1"/>
    </xf>
    <xf numFmtId="0" fontId="22" fillId="0" borderId="0" xfId="5" applyFont="1" applyAlignment="1">
      <alignment wrapText="1"/>
    </xf>
    <xf numFmtId="3" fontId="6" fillId="0" borderId="3" xfId="6" applyNumberFormat="1" applyFont="1" applyFill="1" applyBorder="1" applyAlignment="1">
      <alignment horizontal="center" vertical="center"/>
    </xf>
    <xf numFmtId="1" fontId="19" fillId="0" borderId="45" xfId="5" applyNumberFormat="1" applyFont="1" applyBorder="1" applyAlignment="1">
      <alignment horizontal="center" vertical="center"/>
    </xf>
    <xf numFmtId="1" fontId="19" fillId="0" borderId="46" xfId="5" applyNumberFormat="1" applyFont="1" applyBorder="1" applyAlignment="1">
      <alignment horizontal="center" vertical="center"/>
    </xf>
    <xf numFmtId="4" fontId="19" fillId="0" borderId="46" xfId="6" applyNumberFormat="1" applyFont="1" applyFill="1" applyBorder="1" applyAlignment="1">
      <alignment horizontal="center" vertical="center"/>
    </xf>
    <xf numFmtId="1" fontId="19" fillId="0" borderId="46" xfId="6" applyNumberFormat="1" applyFont="1" applyFill="1" applyBorder="1" applyAlignment="1">
      <alignment horizontal="center" vertical="center"/>
    </xf>
    <xf numFmtId="49" fontId="19" fillId="0" borderId="46" xfId="6" applyNumberFormat="1" applyFont="1" applyFill="1" applyBorder="1" applyAlignment="1">
      <alignment horizontal="center" vertical="center"/>
    </xf>
    <xf numFmtId="49" fontId="19" fillId="0" borderId="16" xfId="6" applyNumberFormat="1" applyFont="1" applyFill="1" applyBorder="1" applyAlignment="1">
      <alignment horizontal="center" vertical="center"/>
    </xf>
    <xf numFmtId="1" fontId="19" fillId="0" borderId="16" xfId="6" applyNumberFormat="1" applyFont="1" applyFill="1" applyBorder="1" applyAlignment="1">
      <alignment horizontal="center" vertical="center"/>
    </xf>
    <xf numFmtId="4" fontId="19" fillId="0" borderId="24" xfId="6" applyNumberFormat="1" applyFont="1" applyFill="1" applyBorder="1" applyAlignment="1">
      <alignment horizontal="center" vertical="center"/>
    </xf>
    <xf numFmtId="4" fontId="19" fillId="0" borderId="20" xfId="5" applyNumberFormat="1" applyFont="1" applyBorder="1" applyAlignment="1">
      <alignment horizontal="right" vertical="center"/>
    </xf>
    <xf numFmtId="4" fontId="19" fillId="0" borderId="58" xfId="5" applyNumberFormat="1" applyFont="1" applyBorder="1" applyAlignment="1">
      <alignment horizontal="right" vertical="center"/>
    </xf>
    <xf numFmtId="4" fontId="19" fillId="0" borderId="52" xfId="5" applyNumberFormat="1" applyFont="1" applyBorder="1" applyAlignment="1">
      <alignment horizontal="right" vertical="center"/>
    </xf>
    <xf numFmtId="4" fontId="14" fillId="5" borderId="44" xfId="5" applyNumberFormat="1" applyFont="1" applyFill="1" applyBorder="1" applyAlignment="1">
      <alignment horizontal="right" vertical="center"/>
    </xf>
    <xf numFmtId="1" fontId="20" fillId="0" borderId="3" xfId="5" applyNumberFormat="1" applyFont="1" applyBorder="1" applyAlignment="1">
      <alignment horizontal="justify" vertical="justify"/>
    </xf>
    <xf numFmtId="1" fontId="12" fillId="0" borderId="3" xfId="5" applyNumberFormat="1" applyFont="1" applyBorder="1" applyAlignment="1">
      <alignment horizontal="justify" vertical="center" wrapText="1"/>
    </xf>
    <xf numFmtId="1" fontId="20" fillId="0" borderId="3" xfId="5" applyNumberFormat="1" applyFont="1" applyBorder="1" applyAlignment="1">
      <alignment horizontal="justify" vertical="center"/>
    </xf>
    <xf numFmtId="4" fontId="34" fillId="0" borderId="16" xfId="6" applyNumberFormat="1" applyFont="1" applyFill="1" applyBorder="1" applyAlignment="1">
      <alignment horizontal="center" vertical="center"/>
    </xf>
    <xf numFmtId="49" fontId="34" fillId="0" borderId="3" xfId="6" applyNumberFormat="1" applyFont="1" applyFill="1" applyBorder="1" applyAlignment="1">
      <alignment horizontal="center" vertical="center"/>
    </xf>
    <xf numFmtId="1" fontId="12" fillId="0" borderId="3" xfId="5" applyNumberFormat="1" applyFont="1" applyBorder="1" applyAlignment="1">
      <alignment horizontal="center" vertical="center" wrapText="1"/>
    </xf>
    <xf numFmtId="49" fontId="19" fillId="0" borderId="19" xfId="5" applyNumberFormat="1" applyFont="1" applyBorder="1" applyAlignment="1">
      <alignment horizontal="center" vertical="center"/>
    </xf>
    <xf numFmtId="49" fontId="19" fillId="0" borderId="3" xfId="5" applyNumberFormat="1" applyFont="1" applyBorder="1" applyAlignment="1">
      <alignment horizontal="center" vertical="center"/>
    </xf>
    <xf numFmtId="1" fontId="20" fillId="0" borderId="16" xfId="5" applyNumberFormat="1" applyFont="1" applyBorder="1" applyAlignment="1">
      <alignment horizontal="justify" vertical="center" wrapText="1"/>
    </xf>
    <xf numFmtId="1" fontId="6" fillId="0" borderId="37" xfId="5" applyNumberFormat="1" applyFont="1" applyBorder="1" applyAlignment="1">
      <alignment horizontal="center" vertical="top"/>
    </xf>
    <xf numFmtId="49" fontId="6" fillId="0" borderId="37" xfId="5" applyNumberFormat="1" applyFont="1" applyBorder="1" applyAlignment="1">
      <alignment horizontal="center" vertical="top"/>
    </xf>
    <xf numFmtId="1" fontId="6" fillId="0" borderId="38" xfId="5" applyNumberFormat="1" applyFont="1" applyBorder="1" applyAlignment="1">
      <alignment horizontal="center" vertical="top"/>
    </xf>
    <xf numFmtId="1" fontId="12" fillId="0" borderId="37" xfId="5" applyNumberFormat="1" applyFont="1" applyBorder="1" applyAlignment="1">
      <alignment horizontal="justify" vertical="top" wrapText="1"/>
    </xf>
    <xf numFmtId="0" fontId="2" fillId="0" borderId="0" xfId="5" applyFont="1" applyAlignment="1">
      <alignment vertical="top"/>
    </xf>
    <xf numFmtId="1" fontId="12" fillId="0" borderId="3" xfId="5" applyNumberFormat="1" applyFont="1" applyBorder="1" applyAlignment="1">
      <alignment horizontal="justify" vertical="justify" wrapText="1"/>
    </xf>
    <xf numFmtId="4" fontId="19" fillId="0" borderId="47" xfId="6" applyNumberFormat="1" applyFont="1" applyFill="1" applyBorder="1" applyAlignment="1">
      <alignment horizontal="center" vertical="center"/>
    </xf>
    <xf numFmtId="1" fontId="20" fillId="0" borderId="46" xfId="5" applyNumberFormat="1" applyFont="1" applyBorder="1" applyAlignment="1">
      <alignment horizontal="justify" vertical="justify" wrapText="1"/>
    </xf>
    <xf numFmtId="4" fontId="19" fillId="0" borderId="48" xfId="5" applyNumberFormat="1" applyFont="1" applyBorder="1" applyAlignment="1">
      <alignment horizontal="right" vertical="center"/>
    </xf>
    <xf numFmtId="4" fontId="19" fillId="0" borderId="61" xfId="5" applyNumberFormat="1" applyFont="1" applyBorder="1" applyAlignment="1">
      <alignment horizontal="right" vertical="center"/>
    </xf>
    <xf numFmtId="4" fontId="19" fillId="0" borderId="55" xfId="5" applyNumberFormat="1" applyFont="1" applyBorder="1" applyAlignment="1">
      <alignment horizontal="right" vertical="center"/>
    </xf>
    <xf numFmtId="4" fontId="11" fillId="2" borderId="0" xfId="5" applyNumberFormat="1" applyFont="1" applyFill="1" applyAlignment="1">
      <alignment horizontal="justify" wrapText="1"/>
    </xf>
    <xf numFmtId="4" fontId="7" fillId="2" borderId="0" xfId="5" applyNumberFormat="1" applyFont="1" applyFill="1"/>
    <xf numFmtId="165" fontId="7" fillId="2" borderId="0" xfId="5" applyNumberFormat="1" applyFont="1" applyFill="1"/>
    <xf numFmtId="0" fontId="1" fillId="0" borderId="0" xfId="5"/>
    <xf numFmtId="0" fontId="10" fillId="2" borderId="0" xfId="5" applyFont="1" applyFill="1" applyAlignment="1">
      <alignment horizontal="center"/>
    </xf>
    <xf numFmtId="1" fontId="10" fillId="2" borderId="0" xfId="5" applyNumberFormat="1" applyFont="1" applyFill="1" applyAlignment="1">
      <alignment horizontal="center"/>
    </xf>
    <xf numFmtId="0" fontId="13" fillId="2" borderId="0" xfId="5" applyFont="1" applyFill="1" applyAlignment="1">
      <alignment horizontal="justify" wrapText="1"/>
    </xf>
    <xf numFmtId="0" fontId="10" fillId="2" borderId="0" xfId="5" applyFont="1" applyFill="1"/>
    <xf numFmtId="166" fontId="10" fillId="2" borderId="0" xfId="5" applyNumberFormat="1" applyFont="1" applyFill="1"/>
    <xf numFmtId="49" fontId="6" fillId="0" borderId="3" xfId="5" applyNumberFormat="1" applyFont="1" applyBorder="1" applyAlignment="1">
      <alignment horizontal="center" vertical="center" wrapText="1"/>
    </xf>
    <xf numFmtId="49" fontId="19" fillId="0" borderId="23" xfId="5" applyNumberFormat="1" applyFont="1" applyBorder="1" applyAlignment="1">
      <alignment horizontal="center" vertical="center"/>
    </xf>
    <xf numFmtId="49" fontId="19" fillId="0" borderId="16" xfId="5" applyNumberFormat="1" applyFont="1" applyBorder="1" applyAlignment="1">
      <alignment horizontal="center" vertical="center"/>
    </xf>
    <xf numFmtId="4" fontId="19" fillId="0" borderId="14" xfId="6" applyNumberFormat="1" applyFont="1" applyFill="1" applyBorder="1" applyAlignment="1">
      <alignment horizontal="center" vertical="center"/>
    </xf>
    <xf numFmtId="1" fontId="20" fillId="0" borderId="14" xfId="5" applyNumberFormat="1" applyFont="1" applyBorder="1" applyAlignment="1">
      <alignment horizontal="justify" vertical="center" wrapText="1"/>
    </xf>
    <xf numFmtId="4" fontId="19" fillId="0" borderId="22" xfId="5" applyNumberFormat="1" applyFont="1" applyBorder="1" applyAlignment="1">
      <alignment horizontal="right" vertical="center"/>
    </xf>
    <xf numFmtId="4" fontId="19" fillId="0" borderId="59" xfId="5" applyNumberFormat="1" applyFont="1" applyBorder="1" applyAlignment="1">
      <alignment horizontal="right" vertical="center"/>
    </xf>
    <xf numFmtId="4" fontId="19" fillId="0" borderId="54" xfId="5" applyNumberFormat="1" applyFont="1" applyBorder="1" applyAlignment="1">
      <alignment horizontal="right" vertical="center"/>
    </xf>
    <xf numFmtId="4" fontId="23" fillId="3" borderId="65" xfId="5" applyNumberFormat="1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10" fontId="1" fillId="2" borderId="0" xfId="5" applyNumberFormat="1" applyFill="1" applyAlignment="1">
      <alignment vertical="center"/>
    </xf>
    <xf numFmtId="10" fontId="1" fillId="2" borderId="0" xfId="4" applyNumberFormat="1" applyFill="1" applyAlignment="1">
      <alignment vertical="center"/>
    </xf>
    <xf numFmtId="4" fontId="26" fillId="2" borderId="0" xfId="4" applyNumberFormat="1" applyFont="1" applyFill="1" applyAlignment="1">
      <alignment horizontal="right" vertical="center"/>
    </xf>
    <xf numFmtId="4" fontId="1" fillId="2" borderId="0" xfId="4" applyNumberFormat="1" applyFill="1" applyAlignment="1">
      <alignment vertical="center"/>
    </xf>
    <xf numFmtId="4" fontId="7" fillId="2" borderId="0" xfId="4" applyNumberFormat="1" applyFont="1" applyFill="1" applyAlignment="1">
      <alignment horizontal="left" vertical="center"/>
    </xf>
    <xf numFmtId="4" fontId="7" fillId="2" borderId="0" xfId="4" applyNumberFormat="1" applyFont="1" applyFill="1" applyBorder="1" applyAlignment="1" applyProtection="1">
      <alignment horizontal="left" vertical="center"/>
    </xf>
    <xf numFmtId="166" fontId="6" fillId="0" borderId="0" xfId="4" applyNumberFormat="1" applyFont="1"/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166" fontId="23" fillId="3" borderId="4" xfId="4" applyNumberFormat="1" applyFont="1" applyFill="1" applyBorder="1" applyAlignment="1">
      <alignment horizontal="center" vertical="center" wrapText="1"/>
    </xf>
    <xf numFmtId="166" fontId="23" fillId="3" borderId="5" xfId="4" applyNumberFormat="1" applyFont="1" applyFill="1" applyBorder="1" applyAlignment="1">
      <alignment horizontal="center" vertical="center" wrapText="1"/>
    </xf>
    <xf numFmtId="4" fontId="23" fillId="3" borderId="65" xfId="5" applyNumberFormat="1" applyFont="1" applyFill="1" applyBorder="1" applyAlignment="1">
      <alignment horizontal="center" vertical="center" wrapText="1"/>
    </xf>
    <xf numFmtId="4" fontId="23" fillId="3" borderId="66" xfId="5" applyNumberFormat="1" applyFont="1" applyFill="1" applyBorder="1" applyAlignment="1">
      <alignment horizontal="center" vertical="center" wrapText="1"/>
    </xf>
    <xf numFmtId="4" fontId="23" fillId="3" borderId="4" xfId="5" applyNumberFormat="1" applyFont="1" applyFill="1" applyBorder="1" applyAlignment="1">
      <alignment horizontal="center" vertical="center" wrapText="1"/>
    </xf>
    <xf numFmtId="4" fontId="23" fillId="3" borderId="56" xfId="5" applyNumberFormat="1" applyFont="1" applyFill="1" applyBorder="1" applyAlignment="1">
      <alignment horizontal="center" vertical="center" wrapText="1"/>
    </xf>
    <xf numFmtId="166" fontId="23" fillId="3" borderId="56" xfId="4" applyNumberFormat="1" applyFont="1" applyFill="1" applyBorder="1" applyAlignment="1">
      <alignment horizontal="center" vertical="center" wrapText="1"/>
    </xf>
    <xf numFmtId="0" fontId="9" fillId="2" borderId="0" xfId="5" applyFont="1" applyFill="1" applyAlignment="1">
      <alignment horizontal="center" vertical="center"/>
    </xf>
    <xf numFmtId="0" fontId="9" fillId="2" borderId="0" xfId="5" applyFont="1" applyFill="1" applyAlignment="1">
      <alignment horizontal="justify" vertical="center"/>
    </xf>
    <xf numFmtId="0" fontId="24" fillId="2" borderId="25" xfId="5" applyFont="1" applyFill="1" applyBorder="1" applyAlignment="1">
      <alignment horizontal="right" wrapText="1"/>
    </xf>
    <xf numFmtId="0" fontId="29" fillId="2" borderId="26" xfId="5" applyFont="1" applyFill="1" applyBorder="1" applyAlignment="1">
      <alignment horizontal="right" wrapText="1"/>
    </xf>
    <xf numFmtId="0" fontId="23" fillId="3" borderId="27" xfId="5" applyFont="1" applyFill="1" applyBorder="1" applyAlignment="1">
      <alignment horizontal="center" vertical="center" wrapText="1"/>
    </xf>
    <xf numFmtId="0" fontId="23" fillId="3" borderId="28" xfId="5" applyFont="1" applyFill="1" applyBorder="1" applyAlignment="1">
      <alignment horizontal="center" vertical="center" wrapText="1"/>
    </xf>
    <xf numFmtId="0" fontId="23" fillId="3" borderId="29" xfId="5" applyFont="1" applyFill="1" applyBorder="1" applyAlignment="1">
      <alignment horizontal="center" vertical="center" wrapText="1"/>
    </xf>
    <xf numFmtId="0" fontId="23" fillId="3" borderId="34" xfId="5" applyFont="1" applyFill="1" applyBorder="1" applyAlignment="1">
      <alignment horizontal="center" vertical="center" wrapText="1"/>
    </xf>
    <xf numFmtId="0" fontId="23" fillId="3" borderId="35" xfId="5" applyFont="1" applyFill="1" applyBorder="1" applyAlignment="1">
      <alignment horizontal="center" vertical="center" wrapText="1"/>
    </xf>
    <xf numFmtId="4" fontId="23" fillId="3" borderId="12" xfId="5" applyNumberFormat="1" applyFont="1" applyFill="1" applyBorder="1" applyAlignment="1">
      <alignment horizontal="center" vertical="center" wrapText="1"/>
    </xf>
    <xf numFmtId="4" fontId="23" fillId="3" borderId="33" xfId="5" applyNumberFormat="1" applyFont="1" applyFill="1" applyBorder="1" applyAlignment="1">
      <alignment horizontal="center" vertical="center" wrapText="1"/>
    </xf>
    <xf numFmtId="4" fontId="23" fillId="3" borderId="1" xfId="5" applyNumberFormat="1" applyFont="1" applyFill="1" applyBorder="1" applyAlignment="1">
      <alignment horizontal="center" vertical="center" wrapText="1"/>
    </xf>
    <xf numFmtId="4" fontId="23" fillId="3" borderId="31" xfId="5" applyNumberFormat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7" fillId="2" borderId="25" xfId="3" applyFont="1" applyFill="1" applyBorder="1" applyAlignment="1">
      <alignment horizontal="left" wrapText="1"/>
    </xf>
    <xf numFmtId="0" fontId="0" fillId="2" borderId="26" xfId="0" applyFill="1" applyBorder="1" applyAlignment="1">
      <alignment horizontal="left" wrapText="1"/>
    </xf>
    <xf numFmtId="0" fontId="23" fillId="3" borderId="27" xfId="3" applyFont="1" applyFill="1" applyBorder="1" applyAlignment="1">
      <alignment horizontal="center" vertical="center" wrapText="1"/>
    </xf>
    <xf numFmtId="0" fontId="23" fillId="3" borderId="28" xfId="3" applyFont="1" applyFill="1" applyBorder="1" applyAlignment="1">
      <alignment horizontal="center" vertical="center" wrapText="1"/>
    </xf>
    <xf numFmtId="0" fontId="23" fillId="3" borderId="29" xfId="3" applyFont="1" applyFill="1" applyBorder="1" applyAlignment="1">
      <alignment horizontal="center" vertical="center" wrapText="1"/>
    </xf>
    <xf numFmtId="0" fontId="23" fillId="3" borderId="34" xfId="3" applyFont="1" applyFill="1" applyBorder="1" applyAlignment="1">
      <alignment horizontal="center" vertical="center" wrapText="1"/>
    </xf>
    <xf numFmtId="0" fontId="23" fillId="3" borderId="35" xfId="3" applyFont="1" applyFill="1" applyBorder="1" applyAlignment="1">
      <alignment horizontal="center" vertical="center" wrapText="1"/>
    </xf>
    <xf numFmtId="4" fontId="23" fillId="3" borderId="30" xfId="3" applyNumberFormat="1" applyFont="1" applyFill="1" applyBorder="1" applyAlignment="1">
      <alignment horizontal="center" vertical="center" wrapText="1"/>
    </xf>
    <xf numFmtId="4" fontId="23" fillId="3" borderId="32" xfId="3" applyNumberFormat="1" applyFont="1" applyFill="1" applyBorder="1" applyAlignment="1">
      <alignment horizontal="center" vertical="center" wrapText="1"/>
    </xf>
    <xf numFmtId="9" fontId="23" fillId="3" borderId="12" xfId="4" applyFont="1" applyFill="1" applyBorder="1" applyAlignment="1">
      <alignment horizontal="center" vertical="center" wrapText="1"/>
    </xf>
    <xf numFmtId="9" fontId="23" fillId="3" borderId="33" xfId="4" applyFont="1" applyFill="1" applyBorder="1" applyAlignment="1">
      <alignment horizontal="center" vertical="center" wrapText="1"/>
    </xf>
    <xf numFmtId="4" fontId="6" fillId="0" borderId="60" xfId="5" applyNumberFormat="1" applyFont="1" applyBorder="1" applyAlignment="1">
      <alignment horizontal="right" vertical="center"/>
    </xf>
    <xf numFmtId="4" fontId="6" fillId="0" borderId="53" xfId="5" applyNumberFormat="1" applyFont="1" applyBorder="1" applyAlignment="1">
      <alignment horizontal="right" vertical="center"/>
    </xf>
  </cellXfs>
  <cellStyles count="8">
    <cellStyle name="Millares 2" xfId="1" xr:uid="{00000000-0005-0000-0000-000001000000}"/>
    <cellStyle name="Millares_CONS-ENE-MODIF" xfId="2" xr:uid="{00000000-0005-0000-0000-000002000000}"/>
    <cellStyle name="Millares_CONS-ENE-MODIF 2" xfId="6" xr:uid="{00000000-0005-0000-0000-000003000000}"/>
    <cellStyle name="Moneda 2" xfId="7" xr:uid="{00000000-0005-0000-0000-000004000000}"/>
    <cellStyle name="Normal" xfId="0" builtinId="0"/>
    <cellStyle name="Normal 2" xfId="3" xr:uid="{00000000-0005-0000-0000-000006000000}"/>
    <cellStyle name="Normal 2 2" xfId="5" xr:uid="{00000000-0005-0000-0000-000007000000}"/>
    <cellStyle name="Porcentaje" xfId="4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71FF71"/>
      <color rgb="FFFD5151"/>
      <color rgb="FF00CC00"/>
      <color rgb="FF0033CC"/>
      <color rgb="FF31E38E"/>
      <color rgb="FFFF3505"/>
      <color rgb="FFFF7B55"/>
      <color rgb="FF3B688D"/>
      <color rgb="FFFF6E47"/>
      <color rgb="FFEFB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530087</xdr:colOff>
      <xdr:row>1</xdr:row>
      <xdr:rowOff>107674</xdr:rowOff>
    </xdr:from>
    <xdr:to>
      <xdr:col>4</xdr:col>
      <xdr:colOff>7728</xdr:colOff>
      <xdr:row>4</xdr:row>
      <xdr:rowOff>268035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7B3982C-A27D-F4FE-5F19-B0F4BFB6B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0087" y="281609"/>
          <a:ext cx="1962424" cy="657317"/>
        </a:xfrm>
        <a:prstGeom prst="rect">
          <a:avLst/>
        </a:prstGeom>
      </xdr:spPr>
    </xdr:pic>
    <xdr:clientData/>
  </xdr:twoCellAnchor>
  <xdr:twoCellAnchor editAs="oneCell">
    <xdr:from>
      <xdr:col>1</xdr:col>
      <xdr:colOff>36637</xdr:colOff>
      <xdr:row>5</xdr:row>
      <xdr:rowOff>117231</xdr:rowOff>
    </xdr:from>
    <xdr:to>
      <xdr:col>2</xdr:col>
      <xdr:colOff>468924</xdr:colOff>
      <xdr:row>7</xdr:row>
      <xdr:rowOff>73269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D1CAF3AC-48B0-D5E4-AB2F-1FC0B2480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6060" y="1223596"/>
          <a:ext cx="1062402" cy="5641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152400</xdr:rowOff>
    </xdr:from>
    <xdr:to>
      <xdr:col>4</xdr:col>
      <xdr:colOff>409575</xdr:colOff>
      <xdr:row>5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88FA2F-92FE-49A1-B876-BF2F18FE3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23850"/>
          <a:ext cx="2781300" cy="600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Distintivo">
  <a:themeElements>
    <a:clrScheme name="Azul cálido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Distintivo">
      <a:majorFont>
        <a:latin typeface="Impact" panose="020B080603090205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メイリオ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stintivo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in">
          <a:solidFill>
            <a:schemeClr val="phClr"/>
          </a:solidFill>
          <a:prstDash val="solid"/>
        </a:ln>
        <a:ln w="12700" cap="flat" cmpd="sng" algn="in">
          <a:solidFill>
            <a:schemeClr val="phClr"/>
          </a:solidFill>
          <a:prstDash val="solid"/>
        </a:ln>
        <a:ln w="50800" cap="flat" cmpd="sng" algn="in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5400" dir="5400000" algn="ctr" rotWithShape="0">
              <a:srgbClr val="000000">
                <a:alpha val="2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dge" id="{71A07785-5930-41D4-9A83-E23602B48E98}" vid="{771EA782-DFA6-45B1-AEA3-661F1715B310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I119"/>
  <sheetViews>
    <sheetView showGridLines="0" tabSelected="1" topLeftCell="A6" zoomScale="98" zoomScaleNormal="98" workbookViewId="0">
      <pane ySplit="11" topLeftCell="A76" activePane="bottomLeft" state="frozen"/>
      <selection activeCell="A6" sqref="A6"/>
      <selection pane="bottomLeft" activeCell="K10" sqref="K10"/>
    </sheetView>
  </sheetViews>
  <sheetFormatPr baseColWidth="10" defaultColWidth="9.140625" defaultRowHeight="12.75" x14ac:dyDescent="0.2"/>
  <cols>
    <col min="1" max="1" width="9.85546875" style="264" customWidth="1"/>
    <col min="2" max="2" width="9.42578125" style="264" customWidth="1"/>
    <col min="3" max="3" width="9.85546875" style="264" customWidth="1"/>
    <col min="4" max="4" width="8.140625" style="264" customWidth="1"/>
    <col min="5" max="5" width="7" style="264" customWidth="1"/>
    <col min="6" max="6" width="9.5703125" style="264" customWidth="1"/>
    <col min="7" max="7" width="5.7109375" style="264" customWidth="1"/>
    <col min="8" max="8" width="5.28515625" style="266" customWidth="1"/>
    <col min="9" max="9" width="7" style="267" customWidth="1"/>
    <col min="10" max="10" width="7.140625" style="264" customWidth="1"/>
    <col min="11" max="11" width="25.5703125" style="260" customWidth="1"/>
    <col min="12" max="12" width="18.5703125" style="425" customWidth="1"/>
    <col min="13" max="13" width="17.7109375" style="425" customWidth="1"/>
    <col min="14" max="14" width="18" style="425" customWidth="1"/>
    <col min="15" max="15" width="15.85546875" style="425" customWidth="1"/>
    <col min="16" max="16" width="15.28515625" style="425" customWidth="1"/>
    <col min="17" max="17" width="18.140625" style="425" customWidth="1"/>
    <col min="18" max="18" width="17.42578125" style="425" customWidth="1"/>
    <col min="19" max="19" width="18.7109375" style="425" bestFit="1" customWidth="1"/>
    <col min="20" max="20" width="19.140625" style="425" customWidth="1"/>
    <col min="21" max="21" width="19.28515625" style="425" customWidth="1"/>
    <col min="22" max="22" width="19.140625" style="425" customWidth="1"/>
    <col min="23" max="23" width="18.5703125" style="425" customWidth="1"/>
    <col min="24" max="24" width="12" style="182" customWidth="1"/>
    <col min="25" max="25" width="15.140625" style="182" customWidth="1"/>
    <col min="26" max="555" width="9.140625" style="427"/>
    <col min="556" max="16384" width="9.140625" style="256"/>
  </cols>
  <sheetData>
    <row r="1" spans="1:555" s="243" customFormat="1" ht="13.5" thickTop="1" x14ac:dyDescent="0.2">
      <c r="A1" s="235"/>
      <c r="B1" s="236"/>
      <c r="C1" s="237"/>
      <c r="D1" s="236"/>
      <c r="E1" s="237"/>
      <c r="F1" s="237"/>
      <c r="G1" s="237"/>
      <c r="H1" s="238"/>
      <c r="I1" s="239"/>
      <c r="J1" s="236"/>
      <c r="K1" s="240"/>
      <c r="L1" s="241"/>
      <c r="M1" s="241"/>
      <c r="N1" s="241"/>
      <c r="O1" s="241"/>
      <c r="P1" s="241"/>
      <c r="Q1" s="241"/>
      <c r="R1" s="241"/>
      <c r="S1" s="241"/>
      <c r="T1" s="241"/>
      <c r="U1" s="241"/>
      <c r="V1" s="241"/>
      <c r="W1" s="241"/>
      <c r="X1" s="212"/>
      <c r="Y1" s="212"/>
      <c r="Z1" s="242"/>
      <c r="AA1" s="242"/>
      <c r="AB1" s="242"/>
      <c r="AC1" s="242"/>
      <c r="AD1" s="242"/>
      <c r="AE1" s="242"/>
      <c r="AF1" s="242"/>
      <c r="AG1" s="242"/>
      <c r="AH1" s="242"/>
      <c r="AI1" s="242"/>
      <c r="AJ1" s="242"/>
      <c r="AK1" s="242"/>
      <c r="AL1" s="242"/>
      <c r="AM1" s="242"/>
      <c r="AN1" s="242"/>
      <c r="AO1" s="242"/>
      <c r="AP1" s="242"/>
      <c r="AQ1" s="242"/>
      <c r="AR1" s="242"/>
      <c r="AS1" s="242"/>
      <c r="AT1" s="242"/>
      <c r="AU1" s="242"/>
      <c r="AV1" s="242"/>
      <c r="AW1" s="242"/>
      <c r="AX1" s="242"/>
      <c r="AY1" s="242"/>
      <c r="AZ1" s="242"/>
      <c r="BA1" s="242"/>
      <c r="BB1" s="242"/>
      <c r="BC1" s="242"/>
      <c r="BD1" s="242"/>
      <c r="BE1" s="242"/>
      <c r="BF1" s="242"/>
      <c r="BG1" s="242"/>
      <c r="BH1" s="242"/>
      <c r="BI1" s="242"/>
      <c r="BJ1" s="242"/>
      <c r="BK1" s="242"/>
      <c r="BL1" s="242"/>
      <c r="BM1" s="242"/>
      <c r="BN1" s="242"/>
      <c r="BO1" s="242"/>
      <c r="BP1" s="242"/>
      <c r="BQ1" s="242"/>
      <c r="BR1" s="242"/>
      <c r="BS1" s="242"/>
      <c r="BT1" s="242"/>
      <c r="BU1" s="242"/>
      <c r="BV1" s="242"/>
      <c r="BW1" s="242"/>
      <c r="BX1" s="242"/>
      <c r="BY1" s="242"/>
      <c r="BZ1" s="242"/>
      <c r="CA1" s="242"/>
      <c r="CB1" s="242"/>
      <c r="CC1" s="242"/>
      <c r="CD1" s="242"/>
      <c r="CE1" s="242"/>
      <c r="CF1" s="242"/>
      <c r="CG1" s="242"/>
      <c r="CH1" s="242"/>
      <c r="CI1" s="242"/>
      <c r="CJ1" s="242"/>
      <c r="CK1" s="242"/>
      <c r="CL1" s="242"/>
      <c r="CM1" s="242"/>
      <c r="CN1" s="242"/>
      <c r="CO1" s="242"/>
      <c r="CP1" s="242"/>
      <c r="CQ1" s="242"/>
      <c r="CR1" s="242"/>
      <c r="CS1" s="242"/>
      <c r="CT1" s="242"/>
      <c r="CU1" s="242"/>
      <c r="CV1" s="242"/>
      <c r="CW1" s="242"/>
      <c r="CX1" s="242"/>
      <c r="CY1" s="242"/>
      <c r="CZ1" s="242"/>
      <c r="DA1" s="242"/>
      <c r="DB1" s="242"/>
      <c r="DC1" s="242"/>
      <c r="DD1" s="242"/>
      <c r="DE1" s="242"/>
      <c r="DF1" s="242"/>
      <c r="DG1" s="242"/>
      <c r="DH1" s="242"/>
      <c r="DI1" s="242"/>
      <c r="DJ1" s="242"/>
      <c r="DK1" s="242"/>
      <c r="DL1" s="242"/>
      <c r="DM1" s="242"/>
      <c r="DN1" s="242"/>
      <c r="DO1" s="242"/>
      <c r="DP1" s="242"/>
      <c r="DQ1" s="242"/>
      <c r="DR1" s="242"/>
      <c r="DS1" s="242"/>
      <c r="DT1" s="242"/>
      <c r="DU1" s="242"/>
      <c r="DV1" s="242"/>
      <c r="DW1" s="242"/>
      <c r="DX1" s="242"/>
      <c r="DY1" s="242"/>
      <c r="DZ1" s="242"/>
      <c r="EA1" s="242"/>
      <c r="EB1" s="242"/>
      <c r="EC1" s="242"/>
      <c r="ED1" s="242"/>
      <c r="EE1" s="242"/>
      <c r="EF1" s="242"/>
      <c r="EG1" s="242"/>
      <c r="EH1" s="242"/>
      <c r="EI1" s="242"/>
      <c r="EJ1" s="242"/>
      <c r="EK1" s="242"/>
      <c r="EL1" s="242"/>
      <c r="EM1" s="242"/>
      <c r="EN1" s="242"/>
      <c r="EO1" s="242"/>
      <c r="EP1" s="242"/>
      <c r="EQ1" s="242"/>
      <c r="ER1" s="242"/>
      <c r="ES1" s="242"/>
      <c r="ET1" s="242"/>
      <c r="EU1" s="242"/>
      <c r="EV1" s="242"/>
      <c r="EW1" s="242"/>
      <c r="EX1" s="242"/>
      <c r="EY1" s="242"/>
      <c r="EZ1" s="242"/>
      <c r="FA1" s="242"/>
      <c r="FB1" s="242"/>
      <c r="FC1" s="242"/>
      <c r="FD1" s="242"/>
      <c r="FE1" s="242"/>
      <c r="FF1" s="242"/>
      <c r="FG1" s="242"/>
      <c r="FH1" s="242"/>
      <c r="FI1" s="242"/>
      <c r="FJ1" s="242"/>
      <c r="FK1" s="242"/>
      <c r="FL1" s="242"/>
      <c r="FM1" s="242"/>
      <c r="FN1" s="242"/>
      <c r="FO1" s="242"/>
      <c r="FP1" s="242"/>
      <c r="FQ1" s="242"/>
      <c r="FR1" s="242"/>
      <c r="FS1" s="242"/>
      <c r="FT1" s="242"/>
      <c r="FU1" s="242"/>
      <c r="FV1" s="242"/>
      <c r="FW1" s="242"/>
      <c r="FX1" s="242"/>
      <c r="FY1" s="242"/>
      <c r="FZ1" s="242"/>
      <c r="GA1" s="242"/>
      <c r="GB1" s="242"/>
      <c r="GC1" s="242"/>
      <c r="GD1" s="242"/>
      <c r="GE1" s="242"/>
      <c r="GF1" s="242"/>
      <c r="GG1" s="242"/>
      <c r="GH1" s="242"/>
      <c r="GI1" s="242"/>
      <c r="GJ1" s="242"/>
      <c r="GK1" s="242"/>
      <c r="GL1" s="242"/>
      <c r="GM1" s="242"/>
      <c r="GN1" s="242"/>
      <c r="GO1" s="242"/>
      <c r="GP1" s="242"/>
      <c r="GQ1" s="242"/>
      <c r="GR1" s="242"/>
      <c r="GS1" s="242"/>
      <c r="GT1" s="242"/>
      <c r="GU1" s="242"/>
      <c r="GV1" s="242"/>
      <c r="GW1" s="242"/>
      <c r="GX1" s="242"/>
      <c r="GY1" s="242"/>
      <c r="GZ1" s="242"/>
      <c r="HA1" s="242"/>
      <c r="HB1" s="242"/>
      <c r="HC1" s="242"/>
      <c r="HD1" s="242"/>
      <c r="HE1" s="242"/>
      <c r="HF1" s="242"/>
      <c r="HG1" s="242"/>
      <c r="HH1" s="242"/>
      <c r="HI1" s="242"/>
      <c r="HJ1" s="242"/>
      <c r="HK1" s="242"/>
      <c r="HL1" s="242"/>
      <c r="HM1" s="242"/>
      <c r="HN1" s="242"/>
      <c r="HO1" s="242"/>
      <c r="HP1" s="242"/>
      <c r="HQ1" s="242"/>
      <c r="HR1" s="242"/>
      <c r="HS1" s="242"/>
      <c r="HT1" s="242"/>
      <c r="HU1" s="242"/>
      <c r="HV1" s="242"/>
      <c r="HW1" s="242"/>
      <c r="HX1" s="242"/>
      <c r="HY1" s="242"/>
      <c r="HZ1" s="242"/>
      <c r="IA1" s="242"/>
      <c r="IB1" s="242"/>
      <c r="IC1" s="242"/>
      <c r="ID1" s="242"/>
      <c r="IE1" s="242"/>
      <c r="IF1" s="242"/>
      <c r="IG1" s="242"/>
      <c r="IH1" s="242"/>
      <c r="II1" s="242"/>
      <c r="IJ1" s="242"/>
      <c r="IK1" s="242"/>
      <c r="IL1" s="242"/>
      <c r="IM1" s="242"/>
      <c r="IN1" s="242"/>
      <c r="IO1" s="242"/>
      <c r="IP1" s="242"/>
      <c r="IQ1" s="242"/>
      <c r="IR1" s="242"/>
      <c r="IS1" s="242"/>
      <c r="IT1" s="242"/>
      <c r="IU1" s="242"/>
      <c r="IV1" s="242"/>
      <c r="IW1" s="242"/>
      <c r="IX1" s="242"/>
      <c r="IY1" s="242"/>
      <c r="IZ1" s="242"/>
      <c r="JA1" s="242"/>
      <c r="JB1" s="242"/>
      <c r="JC1" s="242"/>
      <c r="JD1" s="242"/>
      <c r="JE1" s="242"/>
      <c r="JF1" s="242"/>
      <c r="JG1" s="242"/>
      <c r="JH1" s="242"/>
      <c r="JI1" s="242"/>
      <c r="JJ1" s="242"/>
      <c r="JK1" s="242"/>
      <c r="JL1" s="242"/>
      <c r="JM1" s="242"/>
      <c r="JN1" s="242"/>
      <c r="JO1" s="242"/>
      <c r="JP1" s="242"/>
      <c r="JQ1" s="242"/>
      <c r="JR1" s="242"/>
      <c r="JS1" s="242"/>
      <c r="JT1" s="242"/>
      <c r="JU1" s="242"/>
      <c r="JV1" s="242"/>
      <c r="JW1" s="242"/>
      <c r="JX1" s="242"/>
      <c r="JY1" s="242"/>
      <c r="JZ1" s="242"/>
      <c r="KA1" s="242"/>
      <c r="KB1" s="242"/>
      <c r="KC1" s="242"/>
      <c r="KD1" s="242"/>
      <c r="KE1" s="242"/>
      <c r="KF1" s="242"/>
      <c r="KG1" s="242"/>
      <c r="KH1" s="242"/>
      <c r="KI1" s="242"/>
      <c r="KJ1" s="242"/>
      <c r="KK1" s="242"/>
      <c r="KL1" s="242"/>
      <c r="KM1" s="242"/>
      <c r="KN1" s="242"/>
      <c r="KO1" s="242"/>
      <c r="KP1" s="242"/>
      <c r="KQ1" s="242"/>
      <c r="KR1" s="242"/>
      <c r="KS1" s="242"/>
      <c r="KT1" s="242"/>
      <c r="KU1" s="242"/>
      <c r="KV1" s="242"/>
      <c r="KW1" s="242"/>
      <c r="KX1" s="242"/>
      <c r="KY1" s="242"/>
      <c r="KZ1" s="242"/>
      <c r="LA1" s="242"/>
      <c r="LB1" s="242"/>
      <c r="LC1" s="242"/>
      <c r="LD1" s="242"/>
      <c r="LE1" s="242"/>
      <c r="LF1" s="242"/>
      <c r="LG1" s="242"/>
      <c r="LH1" s="242"/>
      <c r="LI1" s="242"/>
      <c r="LJ1" s="242"/>
      <c r="LK1" s="242"/>
      <c r="LL1" s="242"/>
      <c r="LM1" s="242"/>
      <c r="LN1" s="242"/>
      <c r="LO1" s="242"/>
      <c r="LP1" s="242"/>
      <c r="LQ1" s="242"/>
      <c r="LR1" s="242"/>
      <c r="LS1" s="242"/>
      <c r="LT1" s="242"/>
      <c r="LU1" s="242"/>
      <c r="LV1" s="242"/>
      <c r="LW1" s="242"/>
      <c r="LX1" s="242"/>
      <c r="LY1" s="242"/>
      <c r="LZ1" s="242"/>
      <c r="MA1" s="242"/>
      <c r="MB1" s="242"/>
      <c r="MC1" s="242"/>
      <c r="MD1" s="242"/>
      <c r="ME1" s="242"/>
      <c r="MF1" s="242"/>
      <c r="MG1" s="242"/>
      <c r="MH1" s="242"/>
      <c r="MI1" s="242"/>
      <c r="MJ1" s="242"/>
      <c r="MK1" s="242"/>
      <c r="ML1" s="242"/>
      <c r="MM1" s="242"/>
      <c r="MN1" s="242"/>
      <c r="MO1" s="242"/>
      <c r="MP1" s="242"/>
      <c r="MQ1" s="242"/>
      <c r="MR1" s="242"/>
      <c r="MS1" s="242"/>
      <c r="MT1" s="242"/>
      <c r="MU1" s="242"/>
      <c r="MV1" s="242"/>
      <c r="MW1" s="242"/>
      <c r="MX1" s="242"/>
      <c r="MY1" s="242"/>
      <c r="MZ1" s="242"/>
      <c r="NA1" s="242"/>
      <c r="NB1" s="242"/>
      <c r="NC1" s="242"/>
      <c r="ND1" s="242"/>
      <c r="NE1" s="242"/>
      <c r="NF1" s="242"/>
      <c r="NG1" s="242"/>
      <c r="NH1" s="242"/>
      <c r="NI1" s="242"/>
      <c r="NJ1" s="242"/>
      <c r="NK1" s="242"/>
      <c r="NL1" s="242"/>
      <c r="NM1" s="242"/>
      <c r="NN1" s="242"/>
      <c r="NO1" s="242"/>
      <c r="NP1" s="242"/>
      <c r="NQ1" s="242"/>
      <c r="NR1" s="242"/>
      <c r="NS1" s="242"/>
      <c r="NT1" s="242"/>
      <c r="NU1" s="242"/>
      <c r="NV1" s="242"/>
      <c r="NW1" s="242"/>
      <c r="NX1" s="242"/>
      <c r="NY1" s="242"/>
      <c r="NZ1" s="242"/>
      <c r="OA1" s="242"/>
      <c r="OB1" s="242"/>
      <c r="OC1" s="242"/>
      <c r="OD1" s="242"/>
      <c r="OE1" s="242"/>
      <c r="OF1" s="242"/>
      <c r="OG1" s="242"/>
      <c r="OH1" s="242"/>
      <c r="OI1" s="242"/>
      <c r="OJ1" s="242"/>
      <c r="OK1" s="242"/>
      <c r="OL1" s="242"/>
      <c r="OM1" s="242"/>
      <c r="ON1" s="242"/>
      <c r="OO1" s="242"/>
      <c r="OP1" s="242"/>
      <c r="OQ1" s="242"/>
      <c r="OR1" s="242"/>
      <c r="OS1" s="242"/>
      <c r="OT1" s="242"/>
      <c r="OU1" s="242"/>
      <c r="OV1" s="242"/>
      <c r="OW1" s="242"/>
      <c r="OX1" s="242"/>
      <c r="OY1" s="242"/>
      <c r="OZ1" s="242"/>
      <c r="PA1" s="242"/>
      <c r="PB1" s="242"/>
      <c r="PC1" s="242"/>
      <c r="PD1" s="242"/>
      <c r="PE1" s="242"/>
      <c r="PF1" s="242"/>
      <c r="PG1" s="242"/>
      <c r="PH1" s="242"/>
      <c r="PI1" s="242"/>
      <c r="PJ1" s="242"/>
      <c r="PK1" s="242"/>
      <c r="PL1" s="242"/>
      <c r="PM1" s="242"/>
      <c r="PN1" s="242"/>
      <c r="PO1" s="242"/>
      <c r="PP1" s="242"/>
      <c r="PQ1" s="242"/>
      <c r="PR1" s="242"/>
      <c r="PS1" s="242"/>
      <c r="PT1" s="242"/>
      <c r="PU1" s="242"/>
      <c r="PV1" s="242"/>
      <c r="PW1" s="242"/>
      <c r="PX1" s="242"/>
      <c r="PY1" s="242"/>
      <c r="PZ1" s="242"/>
      <c r="QA1" s="242"/>
      <c r="QB1" s="242"/>
      <c r="QC1" s="242"/>
      <c r="QD1" s="242"/>
      <c r="QE1" s="242"/>
      <c r="QF1" s="242"/>
      <c r="QG1" s="242"/>
      <c r="QH1" s="242"/>
      <c r="QI1" s="242"/>
      <c r="QJ1" s="242"/>
      <c r="QK1" s="242"/>
      <c r="QL1" s="242"/>
      <c r="QM1" s="242"/>
      <c r="QN1" s="242"/>
      <c r="QO1" s="242"/>
      <c r="QP1" s="242"/>
      <c r="QQ1" s="242"/>
      <c r="QR1" s="242"/>
      <c r="QS1" s="242"/>
      <c r="QT1" s="242"/>
      <c r="QU1" s="242"/>
      <c r="QV1" s="242"/>
      <c r="QW1" s="242"/>
      <c r="QX1" s="242"/>
      <c r="QY1" s="242"/>
      <c r="QZ1" s="242"/>
      <c r="RA1" s="242"/>
      <c r="RB1" s="242"/>
      <c r="RC1" s="242"/>
      <c r="RD1" s="242"/>
      <c r="RE1" s="242"/>
      <c r="RF1" s="242"/>
      <c r="RG1" s="242"/>
      <c r="RH1" s="242"/>
      <c r="RI1" s="242"/>
      <c r="RJ1" s="242"/>
      <c r="RK1" s="242"/>
      <c r="RL1" s="242"/>
      <c r="RM1" s="242"/>
      <c r="RN1" s="242"/>
      <c r="RO1" s="242"/>
      <c r="RP1" s="242"/>
      <c r="RQ1" s="242"/>
      <c r="RR1" s="242"/>
      <c r="RS1" s="242"/>
      <c r="RT1" s="242"/>
      <c r="RU1" s="242"/>
      <c r="RV1" s="242"/>
      <c r="RW1" s="242"/>
      <c r="RX1" s="242"/>
      <c r="RY1" s="242"/>
      <c r="RZ1" s="242"/>
      <c r="SA1" s="242"/>
      <c r="SB1" s="242"/>
      <c r="SC1" s="242"/>
      <c r="SD1" s="242"/>
      <c r="SE1" s="242"/>
      <c r="SF1" s="242"/>
      <c r="SG1" s="242"/>
      <c r="SH1" s="242"/>
      <c r="SI1" s="242"/>
      <c r="SJ1" s="242"/>
      <c r="SK1" s="242"/>
      <c r="SL1" s="242"/>
      <c r="SM1" s="242"/>
      <c r="SN1" s="242"/>
      <c r="SO1" s="242"/>
      <c r="SP1" s="242"/>
      <c r="SQ1" s="242"/>
      <c r="SR1" s="242"/>
      <c r="SS1" s="242"/>
      <c r="ST1" s="242"/>
      <c r="SU1" s="242"/>
      <c r="SV1" s="242"/>
      <c r="SW1" s="242"/>
      <c r="SX1" s="242"/>
      <c r="SY1" s="242"/>
      <c r="SZ1" s="242"/>
      <c r="TA1" s="242"/>
      <c r="TB1" s="242"/>
      <c r="TC1" s="242"/>
      <c r="TD1" s="242"/>
      <c r="TE1" s="242"/>
      <c r="TF1" s="242"/>
      <c r="TG1" s="242"/>
      <c r="TH1" s="242"/>
      <c r="TI1" s="242"/>
      <c r="TJ1" s="242"/>
      <c r="TK1" s="242"/>
      <c r="TL1" s="242"/>
      <c r="TM1" s="242"/>
      <c r="TN1" s="242"/>
      <c r="TO1" s="242"/>
      <c r="TP1" s="242"/>
      <c r="TQ1" s="242"/>
      <c r="TR1" s="242"/>
      <c r="TS1" s="242"/>
      <c r="TT1" s="242"/>
      <c r="TU1" s="242"/>
      <c r="TV1" s="242"/>
      <c r="TW1" s="242"/>
      <c r="TX1" s="242"/>
      <c r="TY1" s="242"/>
      <c r="TZ1" s="242"/>
      <c r="UA1" s="242"/>
      <c r="UB1" s="242"/>
      <c r="UC1" s="242"/>
      <c r="UD1" s="242"/>
      <c r="UE1" s="242"/>
      <c r="UF1" s="242"/>
      <c r="UG1" s="242"/>
      <c r="UH1" s="242"/>
      <c r="UI1" s="242"/>
    </row>
    <row r="2" spans="1:555" s="243" customFormat="1" x14ac:dyDescent="0.2">
      <c r="A2" s="244"/>
      <c r="B2" s="245"/>
      <c r="C2" s="246"/>
      <c r="D2" s="245"/>
      <c r="E2" s="246"/>
      <c r="F2" s="247"/>
      <c r="G2" s="247"/>
      <c r="H2" s="248"/>
      <c r="I2" s="249"/>
      <c r="J2" s="245"/>
      <c r="K2" s="250"/>
      <c r="L2" s="251"/>
      <c r="M2" s="251"/>
      <c r="N2" s="251"/>
      <c r="O2" s="251"/>
      <c r="P2" s="251"/>
      <c r="Q2" s="251"/>
      <c r="R2" s="251"/>
      <c r="S2" s="251"/>
      <c r="T2" s="252"/>
      <c r="U2" s="251"/>
      <c r="V2" s="251"/>
      <c r="W2" s="251"/>
      <c r="X2" s="206"/>
      <c r="Y2" s="206"/>
      <c r="Z2" s="242"/>
      <c r="AA2" s="242"/>
      <c r="AB2" s="242"/>
      <c r="AC2" s="242"/>
      <c r="AD2" s="242"/>
      <c r="AE2" s="242"/>
      <c r="AF2" s="242"/>
      <c r="AG2" s="242"/>
      <c r="AH2" s="242"/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  <c r="AY2" s="242"/>
      <c r="AZ2" s="242"/>
      <c r="BA2" s="242"/>
      <c r="BB2" s="242"/>
      <c r="BC2" s="242"/>
      <c r="BD2" s="242"/>
      <c r="BE2" s="242"/>
      <c r="BF2" s="242"/>
      <c r="BG2" s="242"/>
      <c r="BH2" s="242"/>
      <c r="BI2" s="242"/>
      <c r="BJ2" s="242"/>
      <c r="BK2" s="242"/>
      <c r="BL2" s="242"/>
      <c r="BM2" s="242"/>
      <c r="BN2" s="242"/>
      <c r="BO2" s="242"/>
      <c r="BP2" s="242"/>
      <c r="BQ2" s="242"/>
      <c r="BR2" s="242"/>
      <c r="BS2" s="242"/>
      <c r="BT2" s="242"/>
      <c r="BU2" s="242"/>
      <c r="BV2" s="242"/>
      <c r="BW2" s="242"/>
      <c r="BX2" s="242"/>
      <c r="BY2" s="242"/>
      <c r="BZ2" s="242"/>
      <c r="CA2" s="242"/>
      <c r="CB2" s="242"/>
      <c r="CC2" s="242"/>
      <c r="CD2" s="242"/>
      <c r="CE2" s="242"/>
      <c r="CF2" s="242"/>
      <c r="CG2" s="242"/>
      <c r="CH2" s="242"/>
      <c r="CI2" s="242"/>
      <c r="CJ2" s="242"/>
      <c r="CK2" s="242"/>
      <c r="CL2" s="242"/>
      <c r="CM2" s="242"/>
      <c r="CN2" s="242"/>
      <c r="CO2" s="242"/>
      <c r="CP2" s="242"/>
      <c r="CQ2" s="242"/>
      <c r="CR2" s="242"/>
      <c r="CS2" s="242"/>
      <c r="CT2" s="242"/>
      <c r="CU2" s="242"/>
      <c r="CV2" s="242"/>
      <c r="CW2" s="242"/>
      <c r="CX2" s="242"/>
      <c r="CY2" s="242"/>
      <c r="CZ2" s="242"/>
      <c r="DA2" s="242"/>
      <c r="DB2" s="242"/>
      <c r="DC2" s="242"/>
      <c r="DD2" s="242"/>
      <c r="DE2" s="242"/>
      <c r="DF2" s="242"/>
      <c r="DG2" s="242"/>
      <c r="DH2" s="242"/>
      <c r="DI2" s="242"/>
      <c r="DJ2" s="242"/>
      <c r="DK2" s="242"/>
      <c r="DL2" s="242"/>
      <c r="DM2" s="242"/>
      <c r="DN2" s="242"/>
      <c r="DO2" s="242"/>
      <c r="DP2" s="242"/>
      <c r="DQ2" s="242"/>
      <c r="DR2" s="242"/>
      <c r="DS2" s="242"/>
      <c r="DT2" s="242"/>
      <c r="DU2" s="242"/>
      <c r="DV2" s="242"/>
      <c r="DW2" s="242"/>
      <c r="DX2" s="242"/>
      <c r="DY2" s="242"/>
      <c r="DZ2" s="242"/>
      <c r="EA2" s="242"/>
      <c r="EB2" s="242"/>
      <c r="EC2" s="242"/>
      <c r="ED2" s="242"/>
      <c r="EE2" s="242"/>
      <c r="EF2" s="242"/>
      <c r="EG2" s="242"/>
      <c r="EH2" s="242"/>
      <c r="EI2" s="242"/>
      <c r="EJ2" s="242"/>
      <c r="EK2" s="242"/>
      <c r="EL2" s="242"/>
      <c r="EM2" s="242"/>
      <c r="EN2" s="242"/>
      <c r="EO2" s="242"/>
      <c r="EP2" s="242"/>
      <c r="EQ2" s="242"/>
      <c r="ER2" s="242"/>
      <c r="ES2" s="242"/>
      <c r="ET2" s="242"/>
      <c r="EU2" s="242"/>
      <c r="EV2" s="242"/>
      <c r="EW2" s="242"/>
      <c r="EX2" s="242"/>
      <c r="EY2" s="242"/>
      <c r="EZ2" s="242"/>
      <c r="FA2" s="242"/>
      <c r="FB2" s="242"/>
      <c r="FC2" s="242"/>
      <c r="FD2" s="242"/>
      <c r="FE2" s="242"/>
      <c r="FF2" s="242"/>
      <c r="FG2" s="242"/>
      <c r="FH2" s="242"/>
      <c r="FI2" s="242"/>
      <c r="FJ2" s="242"/>
      <c r="FK2" s="242"/>
      <c r="FL2" s="242"/>
      <c r="FM2" s="242"/>
      <c r="FN2" s="242"/>
      <c r="FO2" s="242"/>
      <c r="FP2" s="242"/>
      <c r="FQ2" s="242"/>
      <c r="FR2" s="242"/>
      <c r="FS2" s="242"/>
      <c r="FT2" s="242"/>
      <c r="FU2" s="242"/>
      <c r="FV2" s="242"/>
      <c r="FW2" s="242"/>
      <c r="FX2" s="242"/>
      <c r="FY2" s="242"/>
      <c r="FZ2" s="242"/>
      <c r="GA2" s="242"/>
      <c r="GB2" s="242"/>
      <c r="GC2" s="242"/>
      <c r="GD2" s="242"/>
      <c r="GE2" s="242"/>
      <c r="GF2" s="242"/>
      <c r="GG2" s="242"/>
      <c r="GH2" s="242"/>
      <c r="GI2" s="242"/>
      <c r="GJ2" s="242"/>
      <c r="GK2" s="242"/>
      <c r="GL2" s="242"/>
      <c r="GM2" s="242"/>
      <c r="GN2" s="242"/>
      <c r="GO2" s="242"/>
      <c r="GP2" s="242"/>
      <c r="GQ2" s="242"/>
      <c r="GR2" s="242"/>
      <c r="GS2" s="242"/>
      <c r="GT2" s="242"/>
      <c r="GU2" s="242"/>
      <c r="GV2" s="242"/>
      <c r="GW2" s="242"/>
      <c r="GX2" s="242"/>
      <c r="GY2" s="242"/>
      <c r="GZ2" s="242"/>
      <c r="HA2" s="242"/>
      <c r="HB2" s="242"/>
      <c r="HC2" s="242"/>
      <c r="HD2" s="242"/>
      <c r="HE2" s="242"/>
      <c r="HF2" s="242"/>
      <c r="HG2" s="242"/>
      <c r="HH2" s="242"/>
      <c r="HI2" s="242"/>
      <c r="HJ2" s="242"/>
      <c r="HK2" s="242"/>
      <c r="HL2" s="242"/>
      <c r="HM2" s="242"/>
      <c r="HN2" s="242"/>
      <c r="HO2" s="242"/>
      <c r="HP2" s="242"/>
      <c r="HQ2" s="242"/>
      <c r="HR2" s="242"/>
      <c r="HS2" s="242"/>
      <c r="HT2" s="242"/>
      <c r="HU2" s="242"/>
      <c r="HV2" s="242"/>
      <c r="HW2" s="242"/>
      <c r="HX2" s="242"/>
      <c r="HY2" s="242"/>
      <c r="HZ2" s="242"/>
      <c r="IA2" s="242"/>
      <c r="IB2" s="242"/>
      <c r="IC2" s="242"/>
      <c r="ID2" s="242"/>
      <c r="IE2" s="242"/>
      <c r="IF2" s="242"/>
      <c r="IG2" s="242"/>
      <c r="IH2" s="242"/>
      <c r="II2" s="242"/>
      <c r="IJ2" s="242"/>
      <c r="IK2" s="242"/>
      <c r="IL2" s="242"/>
      <c r="IM2" s="242"/>
      <c r="IN2" s="242"/>
      <c r="IO2" s="242"/>
      <c r="IP2" s="242"/>
      <c r="IQ2" s="242"/>
      <c r="IR2" s="242"/>
      <c r="IS2" s="242"/>
      <c r="IT2" s="242"/>
      <c r="IU2" s="242"/>
      <c r="IV2" s="242"/>
      <c r="IW2" s="242"/>
      <c r="IX2" s="242"/>
      <c r="IY2" s="242"/>
      <c r="IZ2" s="242"/>
      <c r="JA2" s="242"/>
      <c r="JB2" s="242"/>
      <c r="JC2" s="242"/>
      <c r="JD2" s="242"/>
      <c r="JE2" s="242"/>
      <c r="JF2" s="242"/>
      <c r="JG2" s="242"/>
      <c r="JH2" s="242"/>
      <c r="JI2" s="242"/>
      <c r="JJ2" s="242"/>
      <c r="JK2" s="242"/>
      <c r="JL2" s="242"/>
      <c r="JM2" s="242"/>
      <c r="JN2" s="242"/>
      <c r="JO2" s="242"/>
      <c r="JP2" s="242"/>
      <c r="JQ2" s="242"/>
      <c r="JR2" s="242"/>
      <c r="JS2" s="242"/>
      <c r="JT2" s="242"/>
      <c r="JU2" s="242"/>
      <c r="JV2" s="242"/>
      <c r="JW2" s="242"/>
      <c r="JX2" s="242"/>
      <c r="JY2" s="242"/>
      <c r="JZ2" s="242"/>
      <c r="KA2" s="242"/>
      <c r="KB2" s="242"/>
      <c r="KC2" s="242"/>
      <c r="KD2" s="242"/>
      <c r="KE2" s="242"/>
      <c r="KF2" s="242"/>
      <c r="KG2" s="242"/>
      <c r="KH2" s="242"/>
      <c r="KI2" s="242"/>
      <c r="KJ2" s="242"/>
      <c r="KK2" s="242"/>
      <c r="KL2" s="242"/>
      <c r="KM2" s="242"/>
      <c r="KN2" s="242"/>
      <c r="KO2" s="242"/>
      <c r="KP2" s="242"/>
      <c r="KQ2" s="242"/>
      <c r="KR2" s="242"/>
      <c r="KS2" s="242"/>
      <c r="KT2" s="242"/>
      <c r="KU2" s="242"/>
      <c r="KV2" s="242"/>
      <c r="KW2" s="242"/>
      <c r="KX2" s="242"/>
      <c r="KY2" s="242"/>
      <c r="KZ2" s="242"/>
      <c r="LA2" s="242"/>
      <c r="LB2" s="242"/>
      <c r="LC2" s="242"/>
      <c r="LD2" s="242"/>
      <c r="LE2" s="242"/>
      <c r="LF2" s="242"/>
      <c r="LG2" s="242"/>
      <c r="LH2" s="242"/>
      <c r="LI2" s="242"/>
      <c r="LJ2" s="242"/>
      <c r="LK2" s="242"/>
      <c r="LL2" s="242"/>
      <c r="LM2" s="242"/>
      <c r="LN2" s="242"/>
      <c r="LO2" s="242"/>
      <c r="LP2" s="242"/>
      <c r="LQ2" s="242"/>
      <c r="LR2" s="242"/>
      <c r="LS2" s="242"/>
      <c r="LT2" s="242"/>
      <c r="LU2" s="242"/>
      <c r="LV2" s="242"/>
      <c r="LW2" s="242"/>
      <c r="LX2" s="242"/>
      <c r="LY2" s="242"/>
      <c r="LZ2" s="242"/>
      <c r="MA2" s="242"/>
      <c r="MB2" s="242"/>
      <c r="MC2" s="242"/>
      <c r="MD2" s="242"/>
      <c r="ME2" s="242"/>
      <c r="MF2" s="242"/>
      <c r="MG2" s="242"/>
      <c r="MH2" s="242"/>
      <c r="MI2" s="242"/>
      <c r="MJ2" s="242"/>
      <c r="MK2" s="242"/>
      <c r="ML2" s="242"/>
      <c r="MM2" s="242"/>
      <c r="MN2" s="242"/>
      <c r="MO2" s="242"/>
      <c r="MP2" s="242"/>
      <c r="MQ2" s="242"/>
      <c r="MR2" s="242"/>
      <c r="MS2" s="242"/>
      <c r="MT2" s="242"/>
      <c r="MU2" s="242"/>
      <c r="MV2" s="242"/>
      <c r="MW2" s="242"/>
      <c r="MX2" s="242"/>
      <c r="MY2" s="242"/>
      <c r="MZ2" s="242"/>
      <c r="NA2" s="242"/>
      <c r="NB2" s="242"/>
      <c r="NC2" s="242"/>
      <c r="ND2" s="242"/>
      <c r="NE2" s="242"/>
      <c r="NF2" s="242"/>
      <c r="NG2" s="242"/>
      <c r="NH2" s="242"/>
      <c r="NI2" s="242"/>
      <c r="NJ2" s="242"/>
      <c r="NK2" s="242"/>
      <c r="NL2" s="242"/>
      <c r="NM2" s="242"/>
      <c r="NN2" s="242"/>
      <c r="NO2" s="242"/>
      <c r="NP2" s="242"/>
      <c r="NQ2" s="242"/>
      <c r="NR2" s="242"/>
      <c r="NS2" s="242"/>
      <c r="NT2" s="242"/>
      <c r="NU2" s="242"/>
      <c r="NV2" s="242"/>
      <c r="NW2" s="242"/>
      <c r="NX2" s="242"/>
      <c r="NY2" s="242"/>
      <c r="NZ2" s="242"/>
      <c r="OA2" s="242"/>
      <c r="OB2" s="242"/>
      <c r="OC2" s="242"/>
      <c r="OD2" s="242"/>
      <c r="OE2" s="242"/>
      <c r="OF2" s="242"/>
      <c r="OG2" s="242"/>
      <c r="OH2" s="242"/>
      <c r="OI2" s="242"/>
      <c r="OJ2" s="242"/>
      <c r="OK2" s="242"/>
      <c r="OL2" s="242"/>
      <c r="OM2" s="242"/>
      <c r="ON2" s="242"/>
      <c r="OO2" s="242"/>
      <c r="OP2" s="242"/>
      <c r="OQ2" s="242"/>
      <c r="OR2" s="242"/>
      <c r="OS2" s="242"/>
      <c r="OT2" s="242"/>
      <c r="OU2" s="242"/>
      <c r="OV2" s="242"/>
      <c r="OW2" s="242"/>
      <c r="OX2" s="242"/>
      <c r="OY2" s="242"/>
      <c r="OZ2" s="242"/>
      <c r="PA2" s="242"/>
      <c r="PB2" s="242"/>
      <c r="PC2" s="242"/>
      <c r="PD2" s="242"/>
      <c r="PE2" s="242"/>
      <c r="PF2" s="242"/>
      <c r="PG2" s="242"/>
      <c r="PH2" s="242"/>
      <c r="PI2" s="242"/>
      <c r="PJ2" s="242"/>
      <c r="PK2" s="242"/>
      <c r="PL2" s="242"/>
      <c r="PM2" s="242"/>
      <c r="PN2" s="242"/>
      <c r="PO2" s="242"/>
      <c r="PP2" s="242"/>
      <c r="PQ2" s="242"/>
      <c r="PR2" s="242"/>
      <c r="PS2" s="242"/>
      <c r="PT2" s="242"/>
      <c r="PU2" s="242"/>
      <c r="PV2" s="242"/>
      <c r="PW2" s="242"/>
      <c r="PX2" s="242"/>
      <c r="PY2" s="242"/>
      <c r="PZ2" s="242"/>
      <c r="QA2" s="242"/>
      <c r="QB2" s="242"/>
      <c r="QC2" s="242"/>
      <c r="QD2" s="242"/>
      <c r="QE2" s="242"/>
      <c r="QF2" s="242"/>
      <c r="QG2" s="242"/>
      <c r="QH2" s="242"/>
      <c r="QI2" s="242"/>
      <c r="QJ2" s="242"/>
      <c r="QK2" s="242"/>
      <c r="QL2" s="242"/>
      <c r="QM2" s="242"/>
      <c r="QN2" s="242"/>
      <c r="QO2" s="242"/>
      <c r="QP2" s="242"/>
      <c r="QQ2" s="242"/>
      <c r="QR2" s="242"/>
      <c r="QS2" s="242"/>
      <c r="QT2" s="242"/>
      <c r="QU2" s="242"/>
      <c r="QV2" s="242"/>
      <c r="QW2" s="242"/>
      <c r="QX2" s="242"/>
      <c r="QY2" s="242"/>
      <c r="QZ2" s="242"/>
      <c r="RA2" s="242"/>
      <c r="RB2" s="242"/>
      <c r="RC2" s="242"/>
      <c r="RD2" s="242"/>
      <c r="RE2" s="242"/>
      <c r="RF2" s="242"/>
      <c r="RG2" s="242"/>
      <c r="RH2" s="242"/>
      <c r="RI2" s="242"/>
      <c r="RJ2" s="242"/>
      <c r="RK2" s="242"/>
      <c r="RL2" s="242"/>
      <c r="RM2" s="242"/>
      <c r="RN2" s="242"/>
      <c r="RO2" s="242"/>
      <c r="RP2" s="242"/>
      <c r="RQ2" s="242"/>
      <c r="RR2" s="242"/>
      <c r="RS2" s="242"/>
      <c r="RT2" s="242"/>
      <c r="RU2" s="242"/>
      <c r="RV2" s="242"/>
      <c r="RW2" s="242"/>
      <c r="RX2" s="242"/>
      <c r="RY2" s="242"/>
      <c r="RZ2" s="242"/>
      <c r="SA2" s="242"/>
      <c r="SB2" s="242"/>
      <c r="SC2" s="242"/>
      <c r="SD2" s="242"/>
      <c r="SE2" s="242"/>
      <c r="SF2" s="242"/>
      <c r="SG2" s="242"/>
      <c r="SH2" s="242"/>
      <c r="SI2" s="242"/>
      <c r="SJ2" s="242"/>
      <c r="SK2" s="242"/>
      <c r="SL2" s="242"/>
      <c r="SM2" s="242"/>
      <c r="SN2" s="242"/>
      <c r="SO2" s="242"/>
      <c r="SP2" s="242"/>
      <c r="SQ2" s="242"/>
      <c r="SR2" s="242"/>
      <c r="SS2" s="242"/>
      <c r="ST2" s="242"/>
      <c r="SU2" s="242"/>
      <c r="SV2" s="242"/>
      <c r="SW2" s="242"/>
      <c r="SX2" s="242"/>
      <c r="SY2" s="242"/>
      <c r="SZ2" s="242"/>
      <c r="TA2" s="242"/>
      <c r="TB2" s="242"/>
      <c r="TC2" s="242"/>
      <c r="TD2" s="242"/>
      <c r="TE2" s="242"/>
      <c r="TF2" s="242"/>
      <c r="TG2" s="242"/>
      <c r="TH2" s="242"/>
      <c r="TI2" s="242"/>
      <c r="TJ2" s="242"/>
      <c r="TK2" s="242"/>
      <c r="TL2" s="242"/>
      <c r="TM2" s="242"/>
      <c r="TN2" s="242"/>
      <c r="TO2" s="242"/>
      <c r="TP2" s="242"/>
      <c r="TQ2" s="242"/>
      <c r="TR2" s="242"/>
      <c r="TS2" s="242"/>
      <c r="TT2" s="242"/>
      <c r="TU2" s="242"/>
      <c r="TV2" s="242"/>
      <c r="TW2" s="242"/>
      <c r="TX2" s="242"/>
      <c r="TY2" s="242"/>
      <c r="TZ2" s="242"/>
      <c r="UA2" s="242"/>
      <c r="UB2" s="242"/>
      <c r="UC2" s="242"/>
      <c r="UD2" s="242"/>
      <c r="UE2" s="242"/>
      <c r="UF2" s="242"/>
      <c r="UG2" s="242"/>
      <c r="UH2" s="242"/>
      <c r="UI2" s="242"/>
    </row>
    <row r="3" spans="1:555" s="243" customFormat="1" x14ac:dyDescent="0.2">
      <c r="A3" s="244"/>
      <c r="B3" s="245"/>
      <c r="C3" s="246"/>
      <c r="D3" s="245"/>
      <c r="E3" s="246"/>
      <c r="F3" s="246"/>
      <c r="G3" s="246"/>
      <c r="H3" s="248"/>
      <c r="I3" s="249"/>
      <c r="J3" s="245"/>
      <c r="K3" s="250"/>
      <c r="R3" s="269"/>
      <c r="S3" s="253"/>
      <c r="T3" s="251"/>
      <c r="W3" s="245"/>
      <c r="X3" s="207"/>
      <c r="Y3" s="207"/>
      <c r="Z3" s="242"/>
      <c r="AA3" s="242"/>
      <c r="AB3" s="242"/>
      <c r="AC3" s="242"/>
      <c r="AD3" s="242"/>
      <c r="AE3" s="242"/>
      <c r="AF3" s="242"/>
      <c r="AG3" s="242"/>
      <c r="AH3" s="242"/>
      <c r="AI3" s="242"/>
      <c r="AJ3" s="242"/>
      <c r="AK3" s="242"/>
      <c r="AL3" s="242"/>
      <c r="AM3" s="242"/>
      <c r="AN3" s="242"/>
      <c r="AO3" s="242"/>
      <c r="AP3" s="242"/>
      <c r="AQ3" s="242"/>
      <c r="AR3" s="242"/>
      <c r="AS3" s="242"/>
      <c r="AT3" s="242"/>
      <c r="AU3" s="242"/>
      <c r="AV3" s="242"/>
      <c r="AW3" s="242"/>
      <c r="AX3" s="242"/>
      <c r="AY3" s="242"/>
      <c r="AZ3" s="242"/>
      <c r="BA3" s="242"/>
      <c r="BB3" s="242"/>
      <c r="BC3" s="242"/>
      <c r="BD3" s="242"/>
      <c r="BE3" s="242"/>
      <c r="BF3" s="242"/>
      <c r="BG3" s="242"/>
      <c r="BH3" s="242"/>
      <c r="BI3" s="242"/>
      <c r="BJ3" s="242"/>
      <c r="BK3" s="242"/>
      <c r="BL3" s="242"/>
      <c r="BM3" s="242"/>
      <c r="BN3" s="242"/>
      <c r="BO3" s="242"/>
      <c r="BP3" s="242"/>
      <c r="BQ3" s="242"/>
      <c r="BR3" s="242"/>
      <c r="BS3" s="242"/>
      <c r="BT3" s="242"/>
      <c r="BU3" s="242"/>
      <c r="BV3" s="242"/>
      <c r="BW3" s="242"/>
      <c r="BX3" s="242"/>
      <c r="BY3" s="242"/>
      <c r="BZ3" s="242"/>
      <c r="CA3" s="242"/>
      <c r="CB3" s="242"/>
      <c r="CC3" s="242"/>
      <c r="CD3" s="242"/>
      <c r="CE3" s="242"/>
      <c r="CF3" s="242"/>
      <c r="CG3" s="242"/>
      <c r="CH3" s="242"/>
      <c r="CI3" s="242"/>
      <c r="CJ3" s="242"/>
      <c r="CK3" s="242"/>
      <c r="CL3" s="242"/>
      <c r="CM3" s="242"/>
      <c r="CN3" s="242"/>
      <c r="CO3" s="242"/>
      <c r="CP3" s="242"/>
      <c r="CQ3" s="242"/>
      <c r="CR3" s="242"/>
      <c r="CS3" s="242"/>
      <c r="CT3" s="242"/>
      <c r="CU3" s="242"/>
      <c r="CV3" s="242"/>
      <c r="CW3" s="242"/>
      <c r="CX3" s="242"/>
      <c r="CY3" s="242"/>
      <c r="CZ3" s="242"/>
      <c r="DA3" s="242"/>
      <c r="DB3" s="242"/>
      <c r="DC3" s="242"/>
      <c r="DD3" s="242"/>
      <c r="DE3" s="242"/>
      <c r="DF3" s="242"/>
      <c r="DG3" s="242"/>
      <c r="DH3" s="242"/>
      <c r="DI3" s="242"/>
      <c r="DJ3" s="242"/>
      <c r="DK3" s="242"/>
      <c r="DL3" s="242"/>
      <c r="DM3" s="242"/>
      <c r="DN3" s="242"/>
      <c r="DO3" s="242"/>
      <c r="DP3" s="242"/>
      <c r="DQ3" s="242"/>
      <c r="DR3" s="242"/>
      <c r="DS3" s="242"/>
      <c r="DT3" s="242"/>
      <c r="DU3" s="242"/>
      <c r="DV3" s="242"/>
      <c r="DW3" s="242"/>
      <c r="DX3" s="242"/>
      <c r="DY3" s="242"/>
      <c r="DZ3" s="242"/>
      <c r="EA3" s="242"/>
      <c r="EB3" s="242"/>
      <c r="EC3" s="242"/>
      <c r="ED3" s="242"/>
      <c r="EE3" s="242"/>
      <c r="EF3" s="242"/>
      <c r="EG3" s="242"/>
      <c r="EH3" s="242"/>
      <c r="EI3" s="242"/>
      <c r="EJ3" s="242"/>
      <c r="EK3" s="242"/>
      <c r="EL3" s="242"/>
      <c r="EM3" s="242"/>
      <c r="EN3" s="242"/>
      <c r="EO3" s="242"/>
      <c r="EP3" s="242"/>
      <c r="EQ3" s="242"/>
      <c r="ER3" s="242"/>
      <c r="ES3" s="242"/>
      <c r="ET3" s="242"/>
      <c r="EU3" s="242"/>
      <c r="EV3" s="242"/>
      <c r="EW3" s="242"/>
      <c r="EX3" s="242"/>
      <c r="EY3" s="242"/>
      <c r="EZ3" s="242"/>
      <c r="FA3" s="242"/>
      <c r="FB3" s="242"/>
      <c r="FC3" s="242"/>
      <c r="FD3" s="242"/>
      <c r="FE3" s="242"/>
      <c r="FF3" s="242"/>
      <c r="FG3" s="242"/>
      <c r="FH3" s="242"/>
      <c r="FI3" s="242"/>
      <c r="FJ3" s="242"/>
      <c r="FK3" s="242"/>
      <c r="FL3" s="242"/>
      <c r="FM3" s="242"/>
      <c r="FN3" s="242"/>
      <c r="FO3" s="242"/>
      <c r="FP3" s="242"/>
      <c r="FQ3" s="242"/>
      <c r="FR3" s="242"/>
      <c r="FS3" s="242"/>
      <c r="FT3" s="242"/>
      <c r="FU3" s="242"/>
      <c r="FV3" s="242"/>
      <c r="FW3" s="242"/>
      <c r="FX3" s="242"/>
      <c r="FY3" s="242"/>
      <c r="FZ3" s="242"/>
      <c r="GA3" s="242"/>
      <c r="GB3" s="242"/>
      <c r="GC3" s="242"/>
      <c r="GD3" s="242"/>
      <c r="GE3" s="242"/>
      <c r="GF3" s="242"/>
      <c r="GG3" s="242"/>
      <c r="GH3" s="242"/>
      <c r="GI3" s="242"/>
      <c r="GJ3" s="242"/>
      <c r="GK3" s="242"/>
      <c r="GL3" s="242"/>
      <c r="GM3" s="242"/>
      <c r="GN3" s="242"/>
      <c r="GO3" s="242"/>
      <c r="GP3" s="242"/>
      <c r="GQ3" s="242"/>
      <c r="GR3" s="242"/>
      <c r="GS3" s="242"/>
      <c r="GT3" s="242"/>
      <c r="GU3" s="242"/>
      <c r="GV3" s="242"/>
      <c r="GW3" s="242"/>
      <c r="GX3" s="242"/>
      <c r="GY3" s="242"/>
      <c r="GZ3" s="242"/>
      <c r="HA3" s="242"/>
      <c r="HB3" s="242"/>
      <c r="HC3" s="242"/>
      <c r="HD3" s="242"/>
      <c r="HE3" s="242"/>
      <c r="HF3" s="242"/>
      <c r="HG3" s="242"/>
      <c r="HH3" s="242"/>
      <c r="HI3" s="242"/>
      <c r="HJ3" s="242"/>
      <c r="HK3" s="242"/>
      <c r="HL3" s="242"/>
      <c r="HM3" s="242"/>
      <c r="HN3" s="242"/>
      <c r="HO3" s="242"/>
      <c r="HP3" s="242"/>
      <c r="HQ3" s="242"/>
      <c r="HR3" s="242"/>
      <c r="HS3" s="242"/>
      <c r="HT3" s="242"/>
      <c r="HU3" s="242"/>
      <c r="HV3" s="242"/>
      <c r="HW3" s="242"/>
      <c r="HX3" s="242"/>
      <c r="HY3" s="242"/>
      <c r="HZ3" s="242"/>
      <c r="IA3" s="242"/>
      <c r="IB3" s="242"/>
      <c r="IC3" s="242"/>
      <c r="ID3" s="242"/>
      <c r="IE3" s="242"/>
      <c r="IF3" s="242"/>
      <c r="IG3" s="242"/>
      <c r="IH3" s="242"/>
      <c r="II3" s="242"/>
      <c r="IJ3" s="242"/>
      <c r="IK3" s="242"/>
      <c r="IL3" s="242"/>
      <c r="IM3" s="242"/>
      <c r="IN3" s="242"/>
      <c r="IO3" s="242"/>
      <c r="IP3" s="242"/>
      <c r="IQ3" s="242"/>
      <c r="IR3" s="242"/>
      <c r="IS3" s="242"/>
      <c r="IT3" s="242"/>
      <c r="IU3" s="242"/>
      <c r="IV3" s="242"/>
      <c r="IW3" s="242"/>
      <c r="IX3" s="242"/>
      <c r="IY3" s="242"/>
      <c r="IZ3" s="242"/>
      <c r="JA3" s="242"/>
      <c r="JB3" s="242"/>
      <c r="JC3" s="242"/>
      <c r="JD3" s="242"/>
      <c r="JE3" s="242"/>
      <c r="JF3" s="242"/>
      <c r="JG3" s="242"/>
      <c r="JH3" s="242"/>
      <c r="JI3" s="242"/>
      <c r="JJ3" s="242"/>
      <c r="JK3" s="242"/>
      <c r="JL3" s="242"/>
      <c r="JM3" s="242"/>
      <c r="JN3" s="242"/>
      <c r="JO3" s="242"/>
      <c r="JP3" s="242"/>
      <c r="JQ3" s="242"/>
      <c r="JR3" s="242"/>
      <c r="JS3" s="242"/>
      <c r="JT3" s="242"/>
      <c r="JU3" s="242"/>
      <c r="JV3" s="242"/>
      <c r="JW3" s="242"/>
      <c r="JX3" s="242"/>
      <c r="JY3" s="242"/>
      <c r="JZ3" s="242"/>
      <c r="KA3" s="242"/>
      <c r="KB3" s="242"/>
      <c r="KC3" s="242"/>
      <c r="KD3" s="242"/>
      <c r="KE3" s="242"/>
      <c r="KF3" s="242"/>
      <c r="KG3" s="242"/>
      <c r="KH3" s="242"/>
      <c r="KI3" s="242"/>
      <c r="KJ3" s="242"/>
      <c r="KK3" s="242"/>
      <c r="KL3" s="242"/>
      <c r="KM3" s="242"/>
      <c r="KN3" s="242"/>
      <c r="KO3" s="242"/>
      <c r="KP3" s="242"/>
      <c r="KQ3" s="242"/>
      <c r="KR3" s="242"/>
      <c r="KS3" s="242"/>
      <c r="KT3" s="242"/>
      <c r="KU3" s="242"/>
      <c r="KV3" s="242"/>
      <c r="KW3" s="242"/>
      <c r="KX3" s="242"/>
      <c r="KY3" s="242"/>
      <c r="KZ3" s="242"/>
      <c r="LA3" s="242"/>
      <c r="LB3" s="242"/>
      <c r="LC3" s="242"/>
      <c r="LD3" s="242"/>
      <c r="LE3" s="242"/>
      <c r="LF3" s="242"/>
      <c r="LG3" s="242"/>
      <c r="LH3" s="242"/>
      <c r="LI3" s="242"/>
      <c r="LJ3" s="242"/>
      <c r="LK3" s="242"/>
      <c r="LL3" s="242"/>
      <c r="LM3" s="242"/>
      <c r="LN3" s="242"/>
      <c r="LO3" s="242"/>
      <c r="LP3" s="242"/>
      <c r="LQ3" s="242"/>
      <c r="LR3" s="242"/>
      <c r="LS3" s="242"/>
      <c r="LT3" s="242"/>
      <c r="LU3" s="242"/>
      <c r="LV3" s="242"/>
      <c r="LW3" s="242"/>
      <c r="LX3" s="242"/>
      <c r="LY3" s="242"/>
      <c r="LZ3" s="242"/>
      <c r="MA3" s="242"/>
      <c r="MB3" s="242"/>
      <c r="MC3" s="242"/>
      <c r="MD3" s="242"/>
      <c r="ME3" s="242"/>
      <c r="MF3" s="242"/>
      <c r="MG3" s="242"/>
      <c r="MH3" s="242"/>
      <c r="MI3" s="242"/>
      <c r="MJ3" s="242"/>
      <c r="MK3" s="242"/>
      <c r="ML3" s="242"/>
      <c r="MM3" s="242"/>
      <c r="MN3" s="242"/>
      <c r="MO3" s="242"/>
      <c r="MP3" s="242"/>
      <c r="MQ3" s="242"/>
      <c r="MR3" s="242"/>
      <c r="MS3" s="242"/>
      <c r="MT3" s="242"/>
      <c r="MU3" s="242"/>
      <c r="MV3" s="242"/>
      <c r="MW3" s="242"/>
      <c r="MX3" s="242"/>
      <c r="MY3" s="242"/>
      <c r="MZ3" s="242"/>
      <c r="NA3" s="242"/>
      <c r="NB3" s="242"/>
      <c r="NC3" s="242"/>
      <c r="ND3" s="242"/>
      <c r="NE3" s="242"/>
      <c r="NF3" s="242"/>
      <c r="NG3" s="242"/>
      <c r="NH3" s="242"/>
      <c r="NI3" s="242"/>
      <c r="NJ3" s="242"/>
      <c r="NK3" s="242"/>
      <c r="NL3" s="242"/>
      <c r="NM3" s="242"/>
      <c r="NN3" s="242"/>
      <c r="NO3" s="242"/>
      <c r="NP3" s="242"/>
      <c r="NQ3" s="242"/>
      <c r="NR3" s="242"/>
      <c r="NS3" s="242"/>
      <c r="NT3" s="242"/>
      <c r="NU3" s="242"/>
      <c r="NV3" s="242"/>
      <c r="NW3" s="242"/>
      <c r="NX3" s="242"/>
      <c r="NY3" s="242"/>
      <c r="NZ3" s="242"/>
      <c r="OA3" s="242"/>
      <c r="OB3" s="242"/>
      <c r="OC3" s="242"/>
      <c r="OD3" s="242"/>
      <c r="OE3" s="242"/>
      <c r="OF3" s="242"/>
      <c r="OG3" s="242"/>
      <c r="OH3" s="242"/>
      <c r="OI3" s="242"/>
      <c r="OJ3" s="242"/>
      <c r="OK3" s="242"/>
      <c r="OL3" s="242"/>
      <c r="OM3" s="242"/>
      <c r="ON3" s="242"/>
      <c r="OO3" s="242"/>
      <c r="OP3" s="242"/>
      <c r="OQ3" s="242"/>
      <c r="OR3" s="242"/>
      <c r="OS3" s="242"/>
      <c r="OT3" s="242"/>
      <c r="OU3" s="242"/>
      <c r="OV3" s="242"/>
      <c r="OW3" s="242"/>
      <c r="OX3" s="242"/>
      <c r="OY3" s="242"/>
      <c r="OZ3" s="242"/>
      <c r="PA3" s="242"/>
      <c r="PB3" s="242"/>
      <c r="PC3" s="242"/>
      <c r="PD3" s="242"/>
      <c r="PE3" s="242"/>
      <c r="PF3" s="242"/>
      <c r="PG3" s="242"/>
      <c r="PH3" s="242"/>
      <c r="PI3" s="242"/>
      <c r="PJ3" s="242"/>
      <c r="PK3" s="242"/>
      <c r="PL3" s="242"/>
      <c r="PM3" s="242"/>
      <c r="PN3" s="242"/>
      <c r="PO3" s="242"/>
      <c r="PP3" s="242"/>
      <c r="PQ3" s="242"/>
      <c r="PR3" s="242"/>
      <c r="PS3" s="242"/>
      <c r="PT3" s="242"/>
      <c r="PU3" s="242"/>
      <c r="PV3" s="242"/>
      <c r="PW3" s="242"/>
      <c r="PX3" s="242"/>
      <c r="PY3" s="242"/>
      <c r="PZ3" s="242"/>
      <c r="QA3" s="242"/>
      <c r="QB3" s="242"/>
      <c r="QC3" s="242"/>
      <c r="QD3" s="242"/>
      <c r="QE3" s="242"/>
      <c r="QF3" s="242"/>
      <c r="QG3" s="242"/>
      <c r="QH3" s="242"/>
      <c r="QI3" s="242"/>
      <c r="QJ3" s="242"/>
      <c r="QK3" s="242"/>
      <c r="QL3" s="242"/>
      <c r="QM3" s="242"/>
      <c r="QN3" s="242"/>
      <c r="QO3" s="242"/>
      <c r="QP3" s="242"/>
      <c r="QQ3" s="242"/>
      <c r="QR3" s="242"/>
      <c r="QS3" s="242"/>
      <c r="QT3" s="242"/>
      <c r="QU3" s="242"/>
      <c r="QV3" s="242"/>
      <c r="QW3" s="242"/>
      <c r="QX3" s="242"/>
      <c r="QY3" s="242"/>
      <c r="QZ3" s="242"/>
      <c r="RA3" s="242"/>
      <c r="RB3" s="242"/>
      <c r="RC3" s="242"/>
      <c r="RD3" s="242"/>
      <c r="RE3" s="242"/>
      <c r="RF3" s="242"/>
      <c r="RG3" s="242"/>
      <c r="RH3" s="242"/>
      <c r="RI3" s="242"/>
      <c r="RJ3" s="242"/>
      <c r="RK3" s="242"/>
      <c r="RL3" s="242"/>
      <c r="RM3" s="242"/>
      <c r="RN3" s="242"/>
      <c r="RO3" s="242"/>
      <c r="RP3" s="242"/>
      <c r="RQ3" s="242"/>
      <c r="RR3" s="242"/>
      <c r="RS3" s="242"/>
      <c r="RT3" s="242"/>
      <c r="RU3" s="242"/>
      <c r="RV3" s="242"/>
      <c r="RW3" s="242"/>
      <c r="RX3" s="242"/>
      <c r="RY3" s="242"/>
      <c r="RZ3" s="242"/>
      <c r="SA3" s="242"/>
      <c r="SB3" s="242"/>
      <c r="SC3" s="242"/>
      <c r="SD3" s="242"/>
      <c r="SE3" s="242"/>
      <c r="SF3" s="242"/>
      <c r="SG3" s="242"/>
      <c r="SH3" s="242"/>
      <c r="SI3" s="242"/>
      <c r="SJ3" s="242"/>
      <c r="SK3" s="242"/>
      <c r="SL3" s="242"/>
      <c r="SM3" s="242"/>
      <c r="SN3" s="242"/>
      <c r="SO3" s="242"/>
      <c r="SP3" s="242"/>
      <c r="SQ3" s="242"/>
      <c r="SR3" s="242"/>
      <c r="SS3" s="242"/>
      <c r="ST3" s="242"/>
      <c r="SU3" s="242"/>
      <c r="SV3" s="242"/>
      <c r="SW3" s="242"/>
      <c r="SX3" s="242"/>
      <c r="SY3" s="242"/>
      <c r="SZ3" s="242"/>
      <c r="TA3" s="242"/>
      <c r="TB3" s="242"/>
      <c r="TC3" s="242"/>
      <c r="TD3" s="242"/>
      <c r="TE3" s="242"/>
      <c r="TF3" s="242"/>
      <c r="TG3" s="242"/>
      <c r="TH3" s="242"/>
      <c r="TI3" s="242"/>
      <c r="TJ3" s="242"/>
      <c r="TK3" s="242"/>
      <c r="TL3" s="242"/>
      <c r="TM3" s="242"/>
      <c r="TN3" s="242"/>
      <c r="TO3" s="242"/>
      <c r="TP3" s="242"/>
      <c r="TQ3" s="242"/>
      <c r="TR3" s="242"/>
      <c r="TS3" s="242"/>
      <c r="TT3" s="242"/>
      <c r="TU3" s="242"/>
      <c r="TV3" s="242"/>
      <c r="TW3" s="242"/>
      <c r="TX3" s="242"/>
      <c r="TY3" s="242"/>
      <c r="TZ3" s="242"/>
      <c r="UA3" s="242"/>
      <c r="UB3" s="242"/>
      <c r="UC3" s="242"/>
      <c r="UD3" s="242"/>
      <c r="UE3" s="242"/>
      <c r="UF3" s="242"/>
      <c r="UG3" s="242"/>
      <c r="UH3" s="242"/>
      <c r="UI3" s="242"/>
    </row>
    <row r="4" spans="1:555" s="243" customFormat="1" x14ac:dyDescent="0.2">
      <c r="A4" s="254"/>
      <c r="B4" s="255"/>
      <c r="C4" s="256"/>
      <c r="D4" s="257"/>
      <c r="E4" s="255"/>
      <c r="F4" s="246"/>
      <c r="G4" s="246"/>
      <c r="H4" s="258"/>
      <c r="I4" s="259"/>
      <c r="J4" s="255"/>
      <c r="K4" s="260"/>
      <c r="Q4" s="252"/>
      <c r="S4" s="261"/>
      <c r="T4" s="261"/>
      <c r="W4" s="262"/>
      <c r="X4" s="208"/>
      <c r="Y4" s="208"/>
      <c r="Z4" s="242"/>
      <c r="AA4" s="242"/>
      <c r="AB4" s="242"/>
      <c r="AC4" s="242"/>
      <c r="AD4" s="242"/>
      <c r="AE4" s="242"/>
      <c r="AF4" s="242"/>
      <c r="AG4" s="242"/>
      <c r="AH4" s="242"/>
      <c r="AI4" s="242"/>
      <c r="AJ4" s="242"/>
      <c r="AK4" s="242"/>
      <c r="AL4" s="242"/>
      <c r="AM4" s="242"/>
      <c r="AN4" s="242"/>
      <c r="AO4" s="242"/>
      <c r="AP4" s="242"/>
      <c r="AQ4" s="242"/>
      <c r="AR4" s="242"/>
      <c r="AS4" s="242"/>
      <c r="AT4" s="242"/>
      <c r="AU4" s="242"/>
      <c r="AV4" s="242"/>
      <c r="AW4" s="242"/>
      <c r="AX4" s="242"/>
      <c r="AY4" s="242"/>
      <c r="AZ4" s="242"/>
      <c r="BA4" s="242"/>
      <c r="BB4" s="242"/>
      <c r="BC4" s="242"/>
      <c r="BD4" s="242"/>
      <c r="BE4" s="242"/>
      <c r="BF4" s="242"/>
      <c r="BG4" s="242"/>
      <c r="BH4" s="242"/>
      <c r="BI4" s="242"/>
      <c r="BJ4" s="242"/>
      <c r="BK4" s="242"/>
      <c r="BL4" s="242"/>
      <c r="BM4" s="242"/>
      <c r="BN4" s="242"/>
      <c r="BO4" s="242"/>
      <c r="BP4" s="242"/>
      <c r="BQ4" s="242"/>
      <c r="BR4" s="242"/>
      <c r="BS4" s="242"/>
      <c r="BT4" s="242"/>
      <c r="BU4" s="242"/>
      <c r="BV4" s="242"/>
      <c r="BW4" s="242"/>
      <c r="BX4" s="242"/>
      <c r="BY4" s="242"/>
      <c r="BZ4" s="242"/>
      <c r="CA4" s="242"/>
      <c r="CB4" s="242"/>
      <c r="CC4" s="242"/>
      <c r="CD4" s="242"/>
      <c r="CE4" s="242"/>
      <c r="CF4" s="242"/>
      <c r="CG4" s="242"/>
      <c r="CH4" s="242"/>
      <c r="CI4" s="242"/>
      <c r="CJ4" s="242"/>
      <c r="CK4" s="242"/>
      <c r="CL4" s="242"/>
      <c r="CM4" s="242"/>
      <c r="CN4" s="242"/>
      <c r="CO4" s="242"/>
      <c r="CP4" s="242"/>
      <c r="CQ4" s="242"/>
      <c r="CR4" s="242"/>
      <c r="CS4" s="242"/>
      <c r="CT4" s="242"/>
      <c r="CU4" s="242"/>
      <c r="CV4" s="242"/>
      <c r="CW4" s="242"/>
      <c r="CX4" s="242"/>
      <c r="CY4" s="242"/>
      <c r="CZ4" s="242"/>
      <c r="DA4" s="242"/>
      <c r="DB4" s="242"/>
      <c r="DC4" s="242"/>
      <c r="DD4" s="242"/>
      <c r="DE4" s="242"/>
      <c r="DF4" s="242"/>
      <c r="DG4" s="242"/>
      <c r="DH4" s="242"/>
      <c r="DI4" s="242"/>
      <c r="DJ4" s="242"/>
      <c r="DK4" s="242"/>
      <c r="DL4" s="242"/>
      <c r="DM4" s="242"/>
      <c r="DN4" s="242"/>
      <c r="DO4" s="242"/>
      <c r="DP4" s="242"/>
      <c r="DQ4" s="242"/>
      <c r="DR4" s="242"/>
      <c r="DS4" s="242"/>
      <c r="DT4" s="242"/>
      <c r="DU4" s="242"/>
      <c r="DV4" s="242"/>
      <c r="DW4" s="242"/>
      <c r="DX4" s="242"/>
      <c r="DY4" s="242"/>
      <c r="DZ4" s="242"/>
      <c r="EA4" s="242"/>
      <c r="EB4" s="242"/>
      <c r="EC4" s="242"/>
      <c r="ED4" s="242"/>
      <c r="EE4" s="242"/>
      <c r="EF4" s="242"/>
      <c r="EG4" s="242"/>
      <c r="EH4" s="242"/>
      <c r="EI4" s="242"/>
      <c r="EJ4" s="242"/>
      <c r="EK4" s="242"/>
      <c r="EL4" s="242"/>
      <c r="EM4" s="242"/>
      <c r="EN4" s="242"/>
      <c r="EO4" s="242"/>
      <c r="EP4" s="242"/>
      <c r="EQ4" s="242"/>
      <c r="ER4" s="242"/>
      <c r="ES4" s="242"/>
      <c r="ET4" s="242"/>
      <c r="EU4" s="242"/>
      <c r="EV4" s="242"/>
      <c r="EW4" s="242"/>
      <c r="EX4" s="242"/>
      <c r="EY4" s="242"/>
      <c r="EZ4" s="242"/>
      <c r="FA4" s="242"/>
      <c r="FB4" s="242"/>
      <c r="FC4" s="242"/>
      <c r="FD4" s="242"/>
      <c r="FE4" s="242"/>
      <c r="FF4" s="242"/>
      <c r="FG4" s="242"/>
      <c r="FH4" s="242"/>
      <c r="FI4" s="242"/>
      <c r="FJ4" s="242"/>
      <c r="FK4" s="242"/>
      <c r="FL4" s="242"/>
      <c r="FM4" s="242"/>
      <c r="FN4" s="242"/>
      <c r="FO4" s="242"/>
      <c r="FP4" s="242"/>
      <c r="FQ4" s="242"/>
      <c r="FR4" s="242"/>
      <c r="FS4" s="242"/>
      <c r="FT4" s="242"/>
      <c r="FU4" s="242"/>
      <c r="FV4" s="242"/>
      <c r="FW4" s="242"/>
      <c r="FX4" s="242"/>
      <c r="FY4" s="242"/>
      <c r="FZ4" s="242"/>
      <c r="GA4" s="242"/>
      <c r="GB4" s="242"/>
      <c r="GC4" s="242"/>
      <c r="GD4" s="242"/>
      <c r="GE4" s="242"/>
      <c r="GF4" s="242"/>
      <c r="GG4" s="242"/>
      <c r="GH4" s="242"/>
      <c r="GI4" s="242"/>
      <c r="GJ4" s="242"/>
      <c r="GK4" s="242"/>
      <c r="GL4" s="242"/>
      <c r="GM4" s="242"/>
      <c r="GN4" s="242"/>
      <c r="GO4" s="242"/>
      <c r="GP4" s="242"/>
      <c r="GQ4" s="242"/>
      <c r="GR4" s="242"/>
      <c r="GS4" s="242"/>
      <c r="GT4" s="242"/>
      <c r="GU4" s="242"/>
      <c r="GV4" s="242"/>
      <c r="GW4" s="242"/>
      <c r="GX4" s="242"/>
      <c r="GY4" s="242"/>
      <c r="GZ4" s="242"/>
      <c r="HA4" s="242"/>
      <c r="HB4" s="242"/>
      <c r="HC4" s="242"/>
      <c r="HD4" s="242"/>
      <c r="HE4" s="242"/>
      <c r="HF4" s="242"/>
      <c r="HG4" s="242"/>
      <c r="HH4" s="242"/>
      <c r="HI4" s="242"/>
      <c r="HJ4" s="242"/>
      <c r="HK4" s="242"/>
      <c r="HL4" s="242"/>
      <c r="HM4" s="242"/>
      <c r="HN4" s="242"/>
      <c r="HO4" s="242"/>
      <c r="HP4" s="242"/>
      <c r="HQ4" s="242"/>
      <c r="HR4" s="242"/>
      <c r="HS4" s="242"/>
      <c r="HT4" s="242"/>
      <c r="HU4" s="242"/>
      <c r="HV4" s="242"/>
      <c r="HW4" s="242"/>
      <c r="HX4" s="242"/>
      <c r="HY4" s="242"/>
      <c r="HZ4" s="242"/>
      <c r="IA4" s="242"/>
      <c r="IB4" s="242"/>
      <c r="IC4" s="242"/>
      <c r="ID4" s="242"/>
      <c r="IE4" s="242"/>
      <c r="IF4" s="242"/>
      <c r="IG4" s="242"/>
      <c r="IH4" s="242"/>
      <c r="II4" s="242"/>
      <c r="IJ4" s="242"/>
      <c r="IK4" s="242"/>
      <c r="IL4" s="242"/>
      <c r="IM4" s="242"/>
      <c r="IN4" s="242"/>
      <c r="IO4" s="242"/>
      <c r="IP4" s="242"/>
      <c r="IQ4" s="242"/>
      <c r="IR4" s="242"/>
      <c r="IS4" s="242"/>
      <c r="IT4" s="242"/>
      <c r="IU4" s="242"/>
      <c r="IV4" s="242"/>
      <c r="IW4" s="242"/>
      <c r="IX4" s="242"/>
      <c r="IY4" s="242"/>
      <c r="IZ4" s="242"/>
      <c r="JA4" s="242"/>
      <c r="JB4" s="242"/>
      <c r="JC4" s="242"/>
      <c r="JD4" s="242"/>
      <c r="JE4" s="242"/>
      <c r="JF4" s="242"/>
      <c r="JG4" s="242"/>
      <c r="JH4" s="242"/>
      <c r="JI4" s="242"/>
      <c r="JJ4" s="242"/>
      <c r="JK4" s="242"/>
      <c r="JL4" s="242"/>
      <c r="JM4" s="242"/>
      <c r="JN4" s="242"/>
      <c r="JO4" s="242"/>
      <c r="JP4" s="242"/>
      <c r="JQ4" s="242"/>
      <c r="JR4" s="242"/>
      <c r="JS4" s="242"/>
      <c r="JT4" s="242"/>
      <c r="JU4" s="242"/>
      <c r="JV4" s="242"/>
      <c r="JW4" s="242"/>
      <c r="JX4" s="242"/>
      <c r="JY4" s="242"/>
      <c r="JZ4" s="242"/>
      <c r="KA4" s="242"/>
      <c r="KB4" s="242"/>
      <c r="KC4" s="242"/>
      <c r="KD4" s="242"/>
      <c r="KE4" s="242"/>
      <c r="KF4" s="242"/>
      <c r="KG4" s="242"/>
      <c r="KH4" s="242"/>
      <c r="KI4" s="242"/>
      <c r="KJ4" s="242"/>
      <c r="KK4" s="242"/>
      <c r="KL4" s="242"/>
      <c r="KM4" s="242"/>
      <c r="KN4" s="242"/>
      <c r="KO4" s="242"/>
      <c r="KP4" s="242"/>
      <c r="KQ4" s="242"/>
      <c r="KR4" s="242"/>
      <c r="KS4" s="242"/>
      <c r="KT4" s="242"/>
      <c r="KU4" s="242"/>
      <c r="KV4" s="242"/>
      <c r="KW4" s="242"/>
      <c r="KX4" s="242"/>
      <c r="KY4" s="242"/>
      <c r="KZ4" s="242"/>
      <c r="LA4" s="242"/>
      <c r="LB4" s="242"/>
      <c r="LC4" s="242"/>
      <c r="LD4" s="242"/>
      <c r="LE4" s="242"/>
      <c r="LF4" s="242"/>
      <c r="LG4" s="242"/>
      <c r="LH4" s="242"/>
      <c r="LI4" s="242"/>
      <c r="LJ4" s="242"/>
      <c r="LK4" s="242"/>
      <c r="LL4" s="242"/>
      <c r="LM4" s="242"/>
      <c r="LN4" s="242"/>
      <c r="LO4" s="242"/>
      <c r="LP4" s="242"/>
      <c r="LQ4" s="242"/>
      <c r="LR4" s="242"/>
      <c r="LS4" s="242"/>
      <c r="LT4" s="242"/>
      <c r="LU4" s="242"/>
      <c r="LV4" s="242"/>
      <c r="LW4" s="242"/>
      <c r="LX4" s="242"/>
      <c r="LY4" s="242"/>
      <c r="LZ4" s="242"/>
      <c r="MA4" s="242"/>
      <c r="MB4" s="242"/>
      <c r="MC4" s="242"/>
      <c r="MD4" s="242"/>
      <c r="ME4" s="242"/>
      <c r="MF4" s="242"/>
      <c r="MG4" s="242"/>
      <c r="MH4" s="242"/>
      <c r="MI4" s="242"/>
      <c r="MJ4" s="242"/>
      <c r="MK4" s="242"/>
      <c r="ML4" s="242"/>
      <c r="MM4" s="242"/>
      <c r="MN4" s="242"/>
      <c r="MO4" s="242"/>
      <c r="MP4" s="242"/>
      <c r="MQ4" s="242"/>
      <c r="MR4" s="242"/>
      <c r="MS4" s="242"/>
      <c r="MT4" s="242"/>
      <c r="MU4" s="242"/>
      <c r="MV4" s="242"/>
      <c r="MW4" s="242"/>
      <c r="MX4" s="242"/>
      <c r="MY4" s="242"/>
      <c r="MZ4" s="242"/>
      <c r="NA4" s="242"/>
      <c r="NB4" s="242"/>
      <c r="NC4" s="242"/>
      <c r="ND4" s="242"/>
      <c r="NE4" s="242"/>
      <c r="NF4" s="242"/>
      <c r="NG4" s="242"/>
      <c r="NH4" s="242"/>
      <c r="NI4" s="242"/>
      <c r="NJ4" s="242"/>
      <c r="NK4" s="242"/>
      <c r="NL4" s="242"/>
      <c r="NM4" s="242"/>
      <c r="NN4" s="242"/>
      <c r="NO4" s="242"/>
      <c r="NP4" s="242"/>
      <c r="NQ4" s="242"/>
      <c r="NR4" s="242"/>
      <c r="NS4" s="242"/>
      <c r="NT4" s="242"/>
      <c r="NU4" s="242"/>
      <c r="NV4" s="242"/>
      <c r="NW4" s="242"/>
      <c r="NX4" s="242"/>
      <c r="NY4" s="242"/>
      <c r="NZ4" s="242"/>
      <c r="OA4" s="242"/>
      <c r="OB4" s="242"/>
      <c r="OC4" s="242"/>
      <c r="OD4" s="242"/>
      <c r="OE4" s="242"/>
      <c r="OF4" s="242"/>
      <c r="OG4" s="242"/>
      <c r="OH4" s="242"/>
      <c r="OI4" s="242"/>
      <c r="OJ4" s="242"/>
      <c r="OK4" s="242"/>
      <c r="OL4" s="242"/>
      <c r="OM4" s="242"/>
      <c r="ON4" s="242"/>
      <c r="OO4" s="242"/>
      <c r="OP4" s="242"/>
      <c r="OQ4" s="242"/>
      <c r="OR4" s="242"/>
      <c r="OS4" s="242"/>
      <c r="OT4" s="242"/>
      <c r="OU4" s="242"/>
      <c r="OV4" s="242"/>
      <c r="OW4" s="242"/>
      <c r="OX4" s="242"/>
      <c r="OY4" s="242"/>
      <c r="OZ4" s="242"/>
      <c r="PA4" s="242"/>
      <c r="PB4" s="242"/>
      <c r="PC4" s="242"/>
      <c r="PD4" s="242"/>
      <c r="PE4" s="242"/>
      <c r="PF4" s="242"/>
      <c r="PG4" s="242"/>
      <c r="PH4" s="242"/>
      <c r="PI4" s="242"/>
      <c r="PJ4" s="242"/>
      <c r="PK4" s="242"/>
      <c r="PL4" s="242"/>
      <c r="PM4" s="242"/>
      <c r="PN4" s="242"/>
      <c r="PO4" s="242"/>
      <c r="PP4" s="242"/>
      <c r="PQ4" s="242"/>
      <c r="PR4" s="242"/>
      <c r="PS4" s="242"/>
      <c r="PT4" s="242"/>
      <c r="PU4" s="242"/>
      <c r="PV4" s="242"/>
      <c r="PW4" s="242"/>
      <c r="PX4" s="242"/>
      <c r="PY4" s="242"/>
      <c r="PZ4" s="242"/>
      <c r="QA4" s="242"/>
      <c r="QB4" s="242"/>
      <c r="QC4" s="242"/>
      <c r="QD4" s="242"/>
      <c r="QE4" s="242"/>
      <c r="QF4" s="242"/>
      <c r="QG4" s="242"/>
      <c r="QH4" s="242"/>
      <c r="QI4" s="242"/>
      <c r="QJ4" s="242"/>
      <c r="QK4" s="242"/>
      <c r="QL4" s="242"/>
      <c r="QM4" s="242"/>
      <c r="QN4" s="242"/>
      <c r="QO4" s="242"/>
      <c r="QP4" s="242"/>
      <c r="QQ4" s="242"/>
      <c r="QR4" s="242"/>
      <c r="QS4" s="242"/>
      <c r="QT4" s="242"/>
      <c r="QU4" s="242"/>
      <c r="QV4" s="242"/>
      <c r="QW4" s="242"/>
      <c r="QX4" s="242"/>
      <c r="QY4" s="242"/>
      <c r="QZ4" s="242"/>
      <c r="RA4" s="242"/>
      <c r="RB4" s="242"/>
      <c r="RC4" s="242"/>
      <c r="RD4" s="242"/>
      <c r="RE4" s="242"/>
      <c r="RF4" s="242"/>
      <c r="RG4" s="242"/>
      <c r="RH4" s="242"/>
      <c r="RI4" s="242"/>
      <c r="RJ4" s="242"/>
      <c r="RK4" s="242"/>
      <c r="RL4" s="242"/>
      <c r="RM4" s="242"/>
      <c r="RN4" s="242"/>
      <c r="RO4" s="242"/>
      <c r="RP4" s="242"/>
      <c r="RQ4" s="242"/>
      <c r="RR4" s="242"/>
      <c r="RS4" s="242"/>
      <c r="RT4" s="242"/>
      <c r="RU4" s="242"/>
      <c r="RV4" s="242"/>
      <c r="RW4" s="242"/>
      <c r="RX4" s="242"/>
      <c r="RY4" s="242"/>
      <c r="RZ4" s="242"/>
      <c r="SA4" s="242"/>
      <c r="SB4" s="242"/>
      <c r="SC4" s="242"/>
      <c r="SD4" s="242"/>
      <c r="SE4" s="242"/>
      <c r="SF4" s="242"/>
      <c r="SG4" s="242"/>
      <c r="SH4" s="242"/>
      <c r="SI4" s="242"/>
      <c r="SJ4" s="242"/>
      <c r="SK4" s="242"/>
      <c r="SL4" s="242"/>
      <c r="SM4" s="242"/>
      <c r="SN4" s="242"/>
      <c r="SO4" s="242"/>
      <c r="SP4" s="242"/>
      <c r="SQ4" s="242"/>
      <c r="SR4" s="242"/>
      <c r="SS4" s="242"/>
      <c r="ST4" s="242"/>
      <c r="SU4" s="242"/>
      <c r="SV4" s="242"/>
      <c r="SW4" s="242"/>
      <c r="SX4" s="242"/>
      <c r="SY4" s="242"/>
      <c r="SZ4" s="242"/>
      <c r="TA4" s="242"/>
      <c r="TB4" s="242"/>
      <c r="TC4" s="242"/>
      <c r="TD4" s="242"/>
      <c r="TE4" s="242"/>
      <c r="TF4" s="242"/>
      <c r="TG4" s="242"/>
      <c r="TH4" s="242"/>
      <c r="TI4" s="242"/>
      <c r="TJ4" s="242"/>
      <c r="TK4" s="242"/>
      <c r="TL4" s="242"/>
      <c r="TM4" s="242"/>
      <c r="TN4" s="242"/>
      <c r="TO4" s="242"/>
      <c r="TP4" s="242"/>
      <c r="TQ4" s="242"/>
      <c r="TR4" s="242"/>
      <c r="TS4" s="242"/>
      <c r="TT4" s="242"/>
      <c r="TU4" s="242"/>
      <c r="TV4" s="242"/>
      <c r="TW4" s="242"/>
      <c r="TX4" s="242"/>
      <c r="TY4" s="242"/>
      <c r="TZ4" s="242"/>
      <c r="UA4" s="242"/>
      <c r="UB4" s="242"/>
      <c r="UC4" s="242"/>
      <c r="UD4" s="242"/>
      <c r="UE4" s="242"/>
      <c r="UF4" s="242"/>
      <c r="UG4" s="242"/>
      <c r="UH4" s="242"/>
      <c r="UI4" s="242"/>
    </row>
    <row r="5" spans="1:555" s="243" customFormat="1" ht="36" customHeight="1" x14ac:dyDescent="0.2">
      <c r="A5" s="459" t="s">
        <v>245</v>
      </c>
      <c r="B5" s="459"/>
      <c r="C5" s="459"/>
      <c r="D5" s="459"/>
      <c r="E5" s="459"/>
      <c r="F5" s="459"/>
      <c r="G5" s="459"/>
      <c r="H5" s="459"/>
      <c r="I5" s="459"/>
      <c r="J5" s="459"/>
      <c r="K5" s="460"/>
      <c r="L5" s="459"/>
      <c r="M5" s="459"/>
      <c r="N5" s="459"/>
      <c r="O5" s="459"/>
      <c r="P5" s="459"/>
      <c r="Q5" s="459"/>
      <c r="R5" s="459"/>
      <c r="S5" s="459"/>
      <c r="T5" s="459"/>
      <c r="U5" s="459"/>
      <c r="V5" s="459"/>
      <c r="W5" s="459"/>
      <c r="X5" s="459"/>
      <c r="Y5" s="215"/>
      <c r="Z5" s="242"/>
      <c r="AA5" s="242"/>
      <c r="AB5" s="242"/>
      <c r="AC5" s="242"/>
      <c r="AD5" s="242"/>
      <c r="AE5" s="242"/>
      <c r="AF5" s="242"/>
      <c r="AG5" s="242"/>
      <c r="AH5" s="242"/>
      <c r="AI5" s="242"/>
      <c r="AJ5" s="242"/>
      <c r="AK5" s="242"/>
      <c r="AL5" s="242"/>
      <c r="AM5" s="242"/>
      <c r="AN5" s="242"/>
      <c r="AO5" s="242"/>
      <c r="AP5" s="242"/>
      <c r="AQ5" s="242"/>
      <c r="AR5" s="242"/>
      <c r="AS5" s="242"/>
      <c r="AT5" s="242"/>
      <c r="AU5" s="242"/>
      <c r="AV5" s="242"/>
      <c r="AW5" s="242"/>
      <c r="AX5" s="242"/>
      <c r="AY5" s="242"/>
      <c r="AZ5" s="242"/>
      <c r="BA5" s="242"/>
      <c r="BB5" s="242"/>
      <c r="BC5" s="242"/>
      <c r="BD5" s="242"/>
      <c r="BE5" s="242"/>
      <c r="BF5" s="242"/>
      <c r="BG5" s="242"/>
      <c r="BH5" s="242"/>
      <c r="BI5" s="242"/>
      <c r="BJ5" s="242"/>
      <c r="BK5" s="242"/>
      <c r="BL5" s="242"/>
      <c r="BM5" s="242"/>
      <c r="BN5" s="242"/>
      <c r="BO5" s="242"/>
      <c r="BP5" s="242"/>
      <c r="BQ5" s="242"/>
      <c r="BR5" s="242"/>
      <c r="BS5" s="242"/>
      <c r="BT5" s="242"/>
      <c r="BU5" s="242"/>
      <c r="BV5" s="242"/>
      <c r="BW5" s="242"/>
      <c r="BX5" s="242"/>
      <c r="BY5" s="242"/>
      <c r="BZ5" s="242"/>
      <c r="CA5" s="242"/>
      <c r="CB5" s="242"/>
      <c r="CC5" s="242"/>
      <c r="CD5" s="242"/>
      <c r="CE5" s="242"/>
      <c r="CF5" s="242"/>
      <c r="CG5" s="242"/>
      <c r="CH5" s="242"/>
      <c r="CI5" s="242"/>
      <c r="CJ5" s="242"/>
      <c r="CK5" s="242"/>
      <c r="CL5" s="242"/>
      <c r="CM5" s="242"/>
      <c r="CN5" s="242"/>
      <c r="CO5" s="242"/>
      <c r="CP5" s="242"/>
      <c r="CQ5" s="242"/>
      <c r="CR5" s="242"/>
      <c r="CS5" s="242"/>
      <c r="CT5" s="242"/>
      <c r="CU5" s="242"/>
      <c r="CV5" s="242"/>
      <c r="CW5" s="242"/>
      <c r="CX5" s="242"/>
      <c r="CY5" s="242"/>
      <c r="CZ5" s="242"/>
      <c r="DA5" s="242"/>
      <c r="DB5" s="242"/>
      <c r="DC5" s="242"/>
      <c r="DD5" s="242"/>
      <c r="DE5" s="242"/>
      <c r="DF5" s="242"/>
      <c r="DG5" s="242"/>
      <c r="DH5" s="242"/>
      <c r="DI5" s="242"/>
      <c r="DJ5" s="242"/>
      <c r="DK5" s="242"/>
      <c r="DL5" s="242"/>
      <c r="DM5" s="242"/>
      <c r="DN5" s="242"/>
      <c r="DO5" s="242"/>
      <c r="DP5" s="242"/>
      <c r="DQ5" s="242"/>
      <c r="DR5" s="242"/>
      <c r="DS5" s="242"/>
      <c r="DT5" s="242"/>
      <c r="DU5" s="242"/>
      <c r="DV5" s="242"/>
      <c r="DW5" s="242"/>
      <c r="DX5" s="242"/>
      <c r="DY5" s="242"/>
      <c r="DZ5" s="242"/>
      <c r="EA5" s="242"/>
      <c r="EB5" s="242"/>
      <c r="EC5" s="242"/>
      <c r="ED5" s="242"/>
      <c r="EE5" s="242"/>
      <c r="EF5" s="242"/>
      <c r="EG5" s="242"/>
      <c r="EH5" s="242"/>
      <c r="EI5" s="242"/>
      <c r="EJ5" s="242"/>
      <c r="EK5" s="242"/>
      <c r="EL5" s="242"/>
      <c r="EM5" s="242"/>
      <c r="EN5" s="242"/>
      <c r="EO5" s="242"/>
      <c r="EP5" s="242"/>
      <c r="EQ5" s="242"/>
      <c r="ER5" s="242"/>
      <c r="ES5" s="242"/>
      <c r="ET5" s="242"/>
      <c r="EU5" s="242"/>
      <c r="EV5" s="242"/>
      <c r="EW5" s="242"/>
      <c r="EX5" s="242"/>
      <c r="EY5" s="242"/>
      <c r="EZ5" s="242"/>
      <c r="FA5" s="242"/>
      <c r="FB5" s="242"/>
      <c r="FC5" s="242"/>
      <c r="FD5" s="242"/>
      <c r="FE5" s="242"/>
      <c r="FF5" s="242"/>
      <c r="FG5" s="242"/>
      <c r="FH5" s="242"/>
      <c r="FI5" s="242"/>
      <c r="FJ5" s="242"/>
      <c r="FK5" s="242"/>
      <c r="FL5" s="242"/>
      <c r="FM5" s="242"/>
      <c r="FN5" s="242"/>
      <c r="FO5" s="242"/>
      <c r="FP5" s="242"/>
      <c r="FQ5" s="242"/>
      <c r="FR5" s="242"/>
      <c r="FS5" s="242"/>
      <c r="FT5" s="242"/>
      <c r="FU5" s="242"/>
      <c r="FV5" s="242"/>
      <c r="FW5" s="242"/>
      <c r="FX5" s="242"/>
      <c r="FY5" s="242"/>
      <c r="FZ5" s="242"/>
      <c r="GA5" s="242"/>
      <c r="GB5" s="242"/>
      <c r="GC5" s="242"/>
      <c r="GD5" s="242"/>
      <c r="GE5" s="242"/>
      <c r="GF5" s="242"/>
      <c r="GG5" s="242"/>
      <c r="GH5" s="242"/>
      <c r="GI5" s="242"/>
      <c r="GJ5" s="242"/>
      <c r="GK5" s="242"/>
      <c r="GL5" s="242"/>
      <c r="GM5" s="242"/>
      <c r="GN5" s="242"/>
      <c r="GO5" s="242"/>
      <c r="GP5" s="242"/>
      <c r="GQ5" s="242"/>
      <c r="GR5" s="242"/>
      <c r="GS5" s="242"/>
      <c r="GT5" s="242"/>
      <c r="GU5" s="242"/>
      <c r="GV5" s="242"/>
      <c r="GW5" s="242"/>
      <c r="GX5" s="242"/>
      <c r="GY5" s="242"/>
      <c r="GZ5" s="242"/>
      <c r="HA5" s="242"/>
      <c r="HB5" s="242"/>
      <c r="HC5" s="242"/>
      <c r="HD5" s="242"/>
      <c r="HE5" s="242"/>
      <c r="HF5" s="242"/>
      <c r="HG5" s="242"/>
      <c r="HH5" s="242"/>
      <c r="HI5" s="242"/>
      <c r="HJ5" s="242"/>
      <c r="HK5" s="242"/>
      <c r="HL5" s="242"/>
      <c r="HM5" s="242"/>
      <c r="HN5" s="242"/>
      <c r="HO5" s="242"/>
      <c r="HP5" s="242"/>
      <c r="HQ5" s="242"/>
      <c r="HR5" s="242"/>
      <c r="HS5" s="242"/>
      <c r="HT5" s="242"/>
      <c r="HU5" s="242"/>
      <c r="HV5" s="242"/>
      <c r="HW5" s="242"/>
      <c r="HX5" s="242"/>
      <c r="HY5" s="242"/>
      <c r="HZ5" s="242"/>
      <c r="IA5" s="242"/>
      <c r="IB5" s="242"/>
      <c r="IC5" s="242"/>
      <c r="ID5" s="242"/>
      <c r="IE5" s="242"/>
      <c r="IF5" s="242"/>
      <c r="IG5" s="242"/>
      <c r="IH5" s="242"/>
      <c r="II5" s="242"/>
      <c r="IJ5" s="242"/>
      <c r="IK5" s="242"/>
      <c r="IL5" s="242"/>
      <c r="IM5" s="242"/>
      <c r="IN5" s="242"/>
      <c r="IO5" s="242"/>
      <c r="IP5" s="242"/>
      <c r="IQ5" s="242"/>
      <c r="IR5" s="242"/>
      <c r="IS5" s="242"/>
      <c r="IT5" s="242"/>
      <c r="IU5" s="242"/>
      <c r="IV5" s="242"/>
      <c r="IW5" s="242"/>
      <c r="IX5" s="242"/>
      <c r="IY5" s="242"/>
      <c r="IZ5" s="242"/>
      <c r="JA5" s="242"/>
      <c r="JB5" s="242"/>
      <c r="JC5" s="242"/>
      <c r="JD5" s="242"/>
      <c r="JE5" s="242"/>
      <c r="JF5" s="242"/>
      <c r="JG5" s="242"/>
      <c r="JH5" s="242"/>
      <c r="JI5" s="242"/>
      <c r="JJ5" s="242"/>
      <c r="JK5" s="242"/>
      <c r="JL5" s="242"/>
      <c r="JM5" s="242"/>
      <c r="JN5" s="242"/>
      <c r="JO5" s="242"/>
      <c r="JP5" s="242"/>
      <c r="JQ5" s="242"/>
      <c r="JR5" s="242"/>
      <c r="JS5" s="242"/>
      <c r="JT5" s="242"/>
      <c r="JU5" s="242"/>
      <c r="JV5" s="242"/>
      <c r="JW5" s="242"/>
      <c r="JX5" s="242"/>
      <c r="JY5" s="242"/>
      <c r="JZ5" s="242"/>
      <c r="KA5" s="242"/>
      <c r="KB5" s="242"/>
      <c r="KC5" s="242"/>
      <c r="KD5" s="242"/>
      <c r="KE5" s="242"/>
      <c r="KF5" s="242"/>
      <c r="KG5" s="242"/>
      <c r="KH5" s="242"/>
      <c r="KI5" s="242"/>
      <c r="KJ5" s="242"/>
      <c r="KK5" s="242"/>
      <c r="KL5" s="242"/>
      <c r="KM5" s="242"/>
      <c r="KN5" s="242"/>
      <c r="KO5" s="242"/>
      <c r="KP5" s="242"/>
      <c r="KQ5" s="242"/>
      <c r="KR5" s="242"/>
      <c r="KS5" s="242"/>
      <c r="KT5" s="242"/>
      <c r="KU5" s="242"/>
      <c r="KV5" s="242"/>
      <c r="KW5" s="242"/>
      <c r="KX5" s="242"/>
      <c r="KY5" s="242"/>
      <c r="KZ5" s="242"/>
      <c r="LA5" s="242"/>
      <c r="LB5" s="242"/>
      <c r="LC5" s="242"/>
      <c r="LD5" s="242"/>
      <c r="LE5" s="242"/>
      <c r="LF5" s="242"/>
      <c r="LG5" s="242"/>
      <c r="LH5" s="242"/>
      <c r="LI5" s="242"/>
      <c r="LJ5" s="242"/>
      <c r="LK5" s="242"/>
      <c r="LL5" s="242"/>
      <c r="LM5" s="242"/>
      <c r="LN5" s="242"/>
      <c r="LO5" s="242"/>
      <c r="LP5" s="242"/>
      <c r="LQ5" s="242"/>
      <c r="LR5" s="242"/>
      <c r="LS5" s="242"/>
      <c r="LT5" s="242"/>
      <c r="LU5" s="242"/>
      <c r="LV5" s="242"/>
      <c r="LW5" s="242"/>
      <c r="LX5" s="242"/>
      <c r="LY5" s="242"/>
      <c r="LZ5" s="242"/>
      <c r="MA5" s="242"/>
      <c r="MB5" s="242"/>
      <c r="MC5" s="242"/>
      <c r="MD5" s="242"/>
      <c r="ME5" s="242"/>
      <c r="MF5" s="242"/>
      <c r="MG5" s="242"/>
      <c r="MH5" s="242"/>
      <c r="MI5" s="242"/>
      <c r="MJ5" s="242"/>
      <c r="MK5" s="242"/>
      <c r="ML5" s="242"/>
      <c r="MM5" s="242"/>
      <c r="MN5" s="242"/>
      <c r="MO5" s="242"/>
      <c r="MP5" s="242"/>
      <c r="MQ5" s="242"/>
      <c r="MR5" s="242"/>
      <c r="MS5" s="242"/>
      <c r="MT5" s="242"/>
      <c r="MU5" s="242"/>
      <c r="MV5" s="242"/>
      <c r="MW5" s="242"/>
      <c r="MX5" s="242"/>
      <c r="MY5" s="242"/>
      <c r="MZ5" s="242"/>
      <c r="NA5" s="242"/>
      <c r="NB5" s="242"/>
      <c r="NC5" s="242"/>
      <c r="ND5" s="242"/>
      <c r="NE5" s="242"/>
      <c r="NF5" s="242"/>
      <c r="NG5" s="242"/>
      <c r="NH5" s="242"/>
      <c r="NI5" s="242"/>
      <c r="NJ5" s="242"/>
      <c r="NK5" s="242"/>
      <c r="NL5" s="242"/>
      <c r="NM5" s="242"/>
      <c r="NN5" s="242"/>
      <c r="NO5" s="242"/>
      <c r="NP5" s="242"/>
      <c r="NQ5" s="242"/>
      <c r="NR5" s="242"/>
      <c r="NS5" s="242"/>
      <c r="NT5" s="242"/>
      <c r="NU5" s="242"/>
      <c r="NV5" s="242"/>
      <c r="NW5" s="242"/>
      <c r="NX5" s="242"/>
      <c r="NY5" s="242"/>
      <c r="NZ5" s="242"/>
      <c r="OA5" s="242"/>
      <c r="OB5" s="242"/>
      <c r="OC5" s="242"/>
      <c r="OD5" s="242"/>
      <c r="OE5" s="242"/>
      <c r="OF5" s="242"/>
      <c r="OG5" s="242"/>
      <c r="OH5" s="242"/>
      <c r="OI5" s="242"/>
      <c r="OJ5" s="242"/>
      <c r="OK5" s="242"/>
      <c r="OL5" s="242"/>
      <c r="OM5" s="242"/>
      <c r="ON5" s="242"/>
      <c r="OO5" s="242"/>
      <c r="OP5" s="242"/>
      <c r="OQ5" s="242"/>
      <c r="OR5" s="242"/>
      <c r="OS5" s="242"/>
      <c r="OT5" s="242"/>
      <c r="OU5" s="242"/>
      <c r="OV5" s="242"/>
      <c r="OW5" s="242"/>
      <c r="OX5" s="242"/>
      <c r="OY5" s="242"/>
      <c r="OZ5" s="242"/>
      <c r="PA5" s="242"/>
      <c r="PB5" s="242"/>
      <c r="PC5" s="242"/>
      <c r="PD5" s="242"/>
      <c r="PE5" s="242"/>
      <c r="PF5" s="242"/>
      <c r="PG5" s="242"/>
      <c r="PH5" s="242"/>
      <c r="PI5" s="242"/>
      <c r="PJ5" s="242"/>
      <c r="PK5" s="242"/>
      <c r="PL5" s="242"/>
      <c r="PM5" s="242"/>
      <c r="PN5" s="242"/>
      <c r="PO5" s="242"/>
      <c r="PP5" s="242"/>
      <c r="PQ5" s="242"/>
      <c r="PR5" s="242"/>
      <c r="PS5" s="242"/>
      <c r="PT5" s="242"/>
      <c r="PU5" s="242"/>
      <c r="PV5" s="242"/>
      <c r="PW5" s="242"/>
      <c r="PX5" s="242"/>
      <c r="PY5" s="242"/>
      <c r="PZ5" s="242"/>
      <c r="QA5" s="242"/>
      <c r="QB5" s="242"/>
      <c r="QC5" s="242"/>
      <c r="QD5" s="242"/>
      <c r="QE5" s="242"/>
      <c r="QF5" s="242"/>
      <c r="QG5" s="242"/>
      <c r="QH5" s="242"/>
      <c r="QI5" s="242"/>
      <c r="QJ5" s="242"/>
      <c r="QK5" s="242"/>
      <c r="QL5" s="242"/>
      <c r="QM5" s="242"/>
      <c r="QN5" s="242"/>
      <c r="QO5" s="242"/>
      <c r="QP5" s="242"/>
      <c r="QQ5" s="242"/>
      <c r="QR5" s="242"/>
      <c r="QS5" s="242"/>
      <c r="QT5" s="242"/>
      <c r="QU5" s="242"/>
      <c r="QV5" s="242"/>
      <c r="QW5" s="242"/>
      <c r="QX5" s="242"/>
      <c r="QY5" s="242"/>
      <c r="QZ5" s="242"/>
      <c r="RA5" s="242"/>
      <c r="RB5" s="242"/>
      <c r="RC5" s="242"/>
      <c r="RD5" s="242"/>
      <c r="RE5" s="242"/>
      <c r="RF5" s="242"/>
      <c r="RG5" s="242"/>
      <c r="RH5" s="242"/>
      <c r="RI5" s="242"/>
      <c r="RJ5" s="242"/>
      <c r="RK5" s="242"/>
      <c r="RL5" s="242"/>
      <c r="RM5" s="242"/>
      <c r="RN5" s="242"/>
      <c r="RO5" s="242"/>
      <c r="RP5" s="242"/>
      <c r="RQ5" s="242"/>
      <c r="RR5" s="242"/>
      <c r="RS5" s="242"/>
      <c r="RT5" s="242"/>
      <c r="RU5" s="242"/>
      <c r="RV5" s="242"/>
      <c r="RW5" s="242"/>
      <c r="RX5" s="242"/>
      <c r="RY5" s="242"/>
      <c r="RZ5" s="242"/>
      <c r="SA5" s="242"/>
      <c r="SB5" s="242"/>
      <c r="SC5" s="242"/>
      <c r="SD5" s="242"/>
      <c r="SE5" s="242"/>
      <c r="SF5" s="242"/>
      <c r="SG5" s="242"/>
      <c r="SH5" s="242"/>
      <c r="SI5" s="242"/>
      <c r="SJ5" s="242"/>
      <c r="SK5" s="242"/>
      <c r="SL5" s="242"/>
      <c r="SM5" s="242"/>
      <c r="SN5" s="242"/>
      <c r="SO5" s="242"/>
      <c r="SP5" s="242"/>
      <c r="SQ5" s="242"/>
      <c r="SR5" s="242"/>
      <c r="SS5" s="242"/>
      <c r="ST5" s="242"/>
      <c r="SU5" s="242"/>
      <c r="SV5" s="242"/>
      <c r="SW5" s="242"/>
      <c r="SX5" s="242"/>
      <c r="SY5" s="242"/>
      <c r="SZ5" s="242"/>
      <c r="TA5" s="242"/>
      <c r="TB5" s="242"/>
      <c r="TC5" s="242"/>
      <c r="TD5" s="242"/>
      <c r="TE5" s="242"/>
      <c r="TF5" s="242"/>
      <c r="TG5" s="242"/>
      <c r="TH5" s="242"/>
      <c r="TI5" s="242"/>
      <c r="TJ5" s="242"/>
      <c r="TK5" s="242"/>
      <c r="TL5" s="242"/>
      <c r="TM5" s="242"/>
      <c r="TN5" s="242"/>
      <c r="TO5" s="242"/>
      <c r="TP5" s="242"/>
      <c r="TQ5" s="242"/>
      <c r="TR5" s="242"/>
      <c r="TS5" s="242"/>
      <c r="TT5" s="242"/>
      <c r="TU5" s="242"/>
      <c r="TV5" s="242"/>
      <c r="TW5" s="242"/>
      <c r="TX5" s="242"/>
      <c r="TY5" s="242"/>
      <c r="TZ5" s="242"/>
      <c r="UA5" s="242"/>
      <c r="UB5" s="242"/>
      <c r="UC5" s="242"/>
      <c r="UD5" s="242"/>
      <c r="UE5" s="242"/>
      <c r="UF5" s="242"/>
      <c r="UG5" s="242"/>
      <c r="UH5" s="242"/>
      <c r="UI5" s="242"/>
    </row>
    <row r="6" spans="1:555" s="243" customFormat="1" ht="12" customHeight="1" x14ac:dyDescent="0.2">
      <c r="A6" s="450"/>
      <c r="B6" s="450"/>
      <c r="C6" s="450"/>
      <c r="D6" s="450"/>
      <c r="E6" s="450"/>
      <c r="F6" s="450"/>
      <c r="G6" s="450"/>
      <c r="H6" s="450"/>
      <c r="I6" s="450"/>
      <c r="J6" s="450"/>
      <c r="K6" s="451"/>
      <c r="L6" s="450"/>
      <c r="M6" s="450"/>
      <c r="N6" s="450"/>
      <c r="O6" s="450"/>
      <c r="P6" s="450"/>
      <c r="Q6" s="450"/>
      <c r="R6" s="450"/>
      <c r="S6" s="450"/>
      <c r="T6" s="450"/>
      <c r="U6" s="450"/>
      <c r="V6" s="450"/>
      <c r="W6" s="450"/>
      <c r="X6" s="450"/>
      <c r="Y6" s="215"/>
      <c r="Z6" s="242"/>
      <c r="AA6" s="242"/>
      <c r="AB6" s="242"/>
      <c r="AC6" s="242"/>
      <c r="AD6" s="242"/>
      <c r="AE6" s="242"/>
      <c r="AF6" s="242"/>
      <c r="AG6" s="242"/>
      <c r="AH6" s="242"/>
      <c r="AI6" s="242"/>
      <c r="AJ6" s="242"/>
      <c r="AK6" s="242"/>
      <c r="AL6" s="242"/>
      <c r="AM6" s="242"/>
      <c r="AN6" s="242"/>
      <c r="AO6" s="242"/>
      <c r="AP6" s="242"/>
      <c r="AQ6" s="242"/>
      <c r="AR6" s="242"/>
      <c r="AS6" s="242"/>
      <c r="AT6" s="242"/>
      <c r="AU6" s="242"/>
      <c r="AV6" s="242"/>
      <c r="AW6" s="242"/>
      <c r="AX6" s="242"/>
      <c r="AY6" s="242"/>
      <c r="AZ6" s="242"/>
      <c r="BA6" s="242"/>
      <c r="BB6" s="242"/>
      <c r="BC6" s="242"/>
      <c r="BD6" s="242"/>
      <c r="BE6" s="242"/>
      <c r="BF6" s="242"/>
      <c r="BG6" s="242"/>
      <c r="BH6" s="242"/>
      <c r="BI6" s="242"/>
      <c r="BJ6" s="242"/>
      <c r="BK6" s="242"/>
      <c r="BL6" s="242"/>
      <c r="BM6" s="242"/>
      <c r="BN6" s="242"/>
      <c r="BO6" s="242"/>
      <c r="BP6" s="242"/>
      <c r="BQ6" s="242"/>
      <c r="BR6" s="242"/>
      <c r="BS6" s="242"/>
      <c r="BT6" s="242"/>
      <c r="BU6" s="242"/>
      <c r="BV6" s="242"/>
      <c r="BW6" s="242"/>
      <c r="BX6" s="242"/>
      <c r="BY6" s="242"/>
      <c r="BZ6" s="242"/>
      <c r="CA6" s="242"/>
      <c r="CB6" s="242"/>
      <c r="CC6" s="242"/>
      <c r="CD6" s="242"/>
      <c r="CE6" s="242"/>
      <c r="CF6" s="242"/>
      <c r="CG6" s="242"/>
      <c r="CH6" s="242"/>
      <c r="CI6" s="242"/>
      <c r="CJ6" s="242"/>
      <c r="CK6" s="242"/>
      <c r="CL6" s="242"/>
      <c r="CM6" s="242"/>
      <c r="CN6" s="242"/>
      <c r="CO6" s="242"/>
      <c r="CP6" s="242"/>
      <c r="CQ6" s="242"/>
      <c r="CR6" s="242"/>
      <c r="CS6" s="242"/>
      <c r="CT6" s="242"/>
      <c r="CU6" s="242"/>
      <c r="CV6" s="242"/>
      <c r="CW6" s="242"/>
      <c r="CX6" s="242"/>
      <c r="CY6" s="242"/>
      <c r="CZ6" s="242"/>
      <c r="DA6" s="242"/>
      <c r="DB6" s="242"/>
      <c r="DC6" s="242"/>
      <c r="DD6" s="242"/>
      <c r="DE6" s="242"/>
      <c r="DF6" s="242"/>
      <c r="DG6" s="242"/>
      <c r="DH6" s="242"/>
      <c r="DI6" s="242"/>
      <c r="DJ6" s="242"/>
      <c r="DK6" s="242"/>
      <c r="DL6" s="242"/>
      <c r="DM6" s="242"/>
      <c r="DN6" s="242"/>
      <c r="DO6" s="242"/>
      <c r="DP6" s="242"/>
      <c r="DQ6" s="242"/>
      <c r="DR6" s="242"/>
      <c r="DS6" s="242"/>
      <c r="DT6" s="242"/>
      <c r="DU6" s="242"/>
      <c r="DV6" s="242"/>
      <c r="DW6" s="242"/>
      <c r="DX6" s="242"/>
      <c r="DY6" s="242"/>
      <c r="DZ6" s="242"/>
      <c r="EA6" s="242"/>
      <c r="EB6" s="242"/>
      <c r="EC6" s="242"/>
      <c r="ED6" s="242"/>
      <c r="EE6" s="242"/>
      <c r="EF6" s="242"/>
      <c r="EG6" s="242"/>
      <c r="EH6" s="242"/>
      <c r="EI6" s="242"/>
      <c r="EJ6" s="242"/>
      <c r="EK6" s="242"/>
      <c r="EL6" s="242"/>
      <c r="EM6" s="242"/>
      <c r="EN6" s="242"/>
      <c r="EO6" s="242"/>
      <c r="EP6" s="242"/>
      <c r="EQ6" s="242"/>
      <c r="ER6" s="242"/>
      <c r="ES6" s="242"/>
      <c r="ET6" s="242"/>
      <c r="EU6" s="242"/>
      <c r="EV6" s="242"/>
      <c r="EW6" s="242"/>
      <c r="EX6" s="242"/>
      <c r="EY6" s="242"/>
      <c r="EZ6" s="242"/>
      <c r="FA6" s="242"/>
      <c r="FB6" s="242"/>
      <c r="FC6" s="242"/>
      <c r="FD6" s="242"/>
      <c r="FE6" s="242"/>
      <c r="FF6" s="242"/>
      <c r="FG6" s="242"/>
      <c r="FH6" s="242"/>
      <c r="FI6" s="242"/>
      <c r="FJ6" s="242"/>
      <c r="FK6" s="242"/>
      <c r="FL6" s="242"/>
      <c r="FM6" s="242"/>
      <c r="FN6" s="242"/>
      <c r="FO6" s="242"/>
      <c r="FP6" s="242"/>
      <c r="FQ6" s="242"/>
      <c r="FR6" s="242"/>
      <c r="FS6" s="242"/>
      <c r="FT6" s="242"/>
      <c r="FU6" s="242"/>
      <c r="FV6" s="242"/>
      <c r="FW6" s="242"/>
      <c r="FX6" s="242"/>
      <c r="FY6" s="242"/>
      <c r="FZ6" s="242"/>
      <c r="GA6" s="242"/>
      <c r="GB6" s="242"/>
      <c r="GC6" s="242"/>
      <c r="GD6" s="242"/>
      <c r="GE6" s="242"/>
      <c r="GF6" s="242"/>
      <c r="GG6" s="242"/>
      <c r="GH6" s="242"/>
      <c r="GI6" s="242"/>
      <c r="GJ6" s="242"/>
      <c r="GK6" s="242"/>
      <c r="GL6" s="242"/>
      <c r="GM6" s="242"/>
      <c r="GN6" s="242"/>
      <c r="GO6" s="242"/>
      <c r="GP6" s="242"/>
      <c r="GQ6" s="242"/>
      <c r="GR6" s="242"/>
      <c r="GS6" s="242"/>
      <c r="GT6" s="242"/>
      <c r="GU6" s="242"/>
      <c r="GV6" s="242"/>
      <c r="GW6" s="242"/>
      <c r="GX6" s="242"/>
      <c r="GY6" s="242"/>
      <c r="GZ6" s="242"/>
      <c r="HA6" s="242"/>
      <c r="HB6" s="242"/>
      <c r="HC6" s="242"/>
      <c r="HD6" s="242"/>
      <c r="HE6" s="242"/>
      <c r="HF6" s="242"/>
      <c r="HG6" s="242"/>
      <c r="HH6" s="242"/>
      <c r="HI6" s="242"/>
      <c r="HJ6" s="242"/>
      <c r="HK6" s="242"/>
      <c r="HL6" s="242"/>
      <c r="HM6" s="242"/>
      <c r="HN6" s="242"/>
      <c r="HO6" s="242"/>
      <c r="HP6" s="242"/>
      <c r="HQ6" s="242"/>
      <c r="HR6" s="242"/>
      <c r="HS6" s="242"/>
      <c r="HT6" s="242"/>
      <c r="HU6" s="242"/>
      <c r="HV6" s="242"/>
      <c r="HW6" s="242"/>
      <c r="HX6" s="242"/>
      <c r="HY6" s="242"/>
      <c r="HZ6" s="242"/>
      <c r="IA6" s="242"/>
      <c r="IB6" s="242"/>
      <c r="IC6" s="242"/>
      <c r="ID6" s="242"/>
      <c r="IE6" s="242"/>
      <c r="IF6" s="242"/>
      <c r="IG6" s="242"/>
      <c r="IH6" s="242"/>
      <c r="II6" s="242"/>
      <c r="IJ6" s="242"/>
      <c r="IK6" s="242"/>
      <c r="IL6" s="242"/>
      <c r="IM6" s="242"/>
      <c r="IN6" s="242"/>
      <c r="IO6" s="242"/>
      <c r="IP6" s="242"/>
      <c r="IQ6" s="242"/>
      <c r="IR6" s="242"/>
      <c r="IS6" s="242"/>
      <c r="IT6" s="242"/>
      <c r="IU6" s="242"/>
      <c r="IV6" s="242"/>
      <c r="IW6" s="242"/>
      <c r="IX6" s="242"/>
      <c r="IY6" s="242"/>
      <c r="IZ6" s="242"/>
      <c r="JA6" s="242"/>
      <c r="JB6" s="242"/>
      <c r="JC6" s="242"/>
      <c r="JD6" s="242"/>
      <c r="JE6" s="242"/>
      <c r="JF6" s="242"/>
      <c r="JG6" s="242"/>
      <c r="JH6" s="242"/>
      <c r="JI6" s="242"/>
      <c r="JJ6" s="242"/>
      <c r="JK6" s="242"/>
      <c r="JL6" s="242"/>
      <c r="JM6" s="242"/>
      <c r="JN6" s="242"/>
      <c r="JO6" s="242"/>
      <c r="JP6" s="242"/>
      <c r="JQ6" s="242"/>
      <c r="JR6" s="242"/>
      <c r="JS6" s="242"/>
      <c r="JT6" s="242"/>
      <c r="JU6" s="242"/>
      <c r="JV6" s="242"/>
      <c r="JW6" s="242"/>
      <c r="JX6" s="242"/>
      <c r="JY6" s="242"/>
      <c r="JZ6" s="242"/>
      <c r="KA6" s="242"/>
      <c r="KB6" s="242"/>
      <c r="KC6" s="242"/>
      <c r="KD6" s="242"/>
      <c r="KE6" s="242"/>
      <c r="KF6" s="242"/>
      <c r="KG6" s="242"/>
      <c r="KH6" s="242"/>
      <c r="KI6" s="242"/>
      <c r="KJ6" s="242"/>
      <c r="KK6" s="242"/>
      <c r="KL6" s="242"/>
      <c r="KM6" s="242"/>
      <c r="KN6" s="242"/>
      <c r="KO6" s="242"/>
      <c r="KP6" s="242"/>
      <c r="KQ6" s="242"/>
      <c r="KR6" s="242"/>
      <c r="KS6" s="242"/>
      <c r="KT6" s="242"/>
      <c r="KU6" s="242"/>
      <c r="KV6" s="242"/>
      <c r="KW6" s="242"/>
      <c r="KX6" s="242"/>
      <c r="KY6" s="242"/>
      <c r="KZ6" s="242"/>
      <c r="LA6" s="242"/>
      <c r="LB6" s="242"/>
      <c r="LC6" s="242"/>
      <c r="LD6" s="242"/>
      <c r="LE6" s="242"/>
      <c r="LF6" s="242"/>
      <c r="LG6" s="242"/>
      <c r="LH6" s="242"/>
      <c r="LI6" s="242"/>
      <c r="LJ6" s="242"/>
      <c r="LK6" s="242"/>
      <c r="LL6" s="242"/>
      <c r="LM6" s="242"/>
      <c r="LN6" s="242"/>
      <c r="LO6" s="242"/>
      <c r="LP6" s="242"/>
      <c r="LQ6" s="242"/>
      <c r="LR6" s="242"/>
      <c r="LS6" s="242"/>
      <c r="LT6" s="242"/>
      <c r="LU6" s="242"/>
      <c r="LV6" s="242"/>
      <c r="LW6" s="242"/>
      <c r="LX6" s="242"/>
      <c r="LY6" s="242"/>
      <c r="LZ6" s="242"/>
      <c r="MA6" s="242"/>
      <c r="MB6" s="242"/>
      <c r="MC6" s="242"/>
      <c r="MD6" s="242"/>
      <c r="ME6" s="242"/>
      <c r="MF6" s="242"/>
      <c r="MG6" s="242"/>
      <c r="MH6" s="242"/>
      <c r="MI6" s="242"/>
      <c r="MJ6" s="242"/>
      <c r="MK6" s="242"/>
      <c r="ML6" s="242"/>
      <c r="MM6" s="242"/>
      <c r="MN6" s="242"/>
      <c r="MO6" s="242"/>
      <c r="MP6" s="242"/>
      <c r="MQ6" s="242"/>
      <c r="MR6" s="242"/>
      <c r="MS6" s="242"/>
      <c r="MT6" s="242"/>
      <c r="MU6" s="242"/>
      <c r="MV6" s="242"/>
      <c r="MW6" s="242"/>
      <c r="MX6" s="242"/>
      <c r="MY6" s="242"/>
      <c r="MZ6" s="242"/>
      <c r="NA6" s="242"/>
      <c r="NB6" s="242"/>
      <c r="NC6" s="242"/>
      <c r="ND6" s="242"/>
      <c r="NE6" s="242"/>
      <c r="NF6" s="242"/>
      <c r="NG6" s="242"/>
      <c r="NH6" s="242"/>
      <c r="NI6" s="242"/>
      <c r="NJ6" s="242"/>
      <c r="NK6" s="242"/>
      <c r="NL6" s="242"/>
      <c r="NM6" s="242"/>
      <c r="NN6" s="242"/>
      <c r="NO6" s="242"/>
      <c r="NP6" s="242"/>
      <c r="NQ6" s="242"/>
      <c r="NR6" s="242"/>
      <c r="NS6" s="242"/>
      <c r="NT6" s="242"/>
      <c r="NU6" s="242"/>
      <c r="NV6" s="242"/>
      <c r="NW6" s="242"/>
      <c r="NX6" s="242"/>
      <c r="NY6" s="242"/>
      <c r="NZ6" s="242"/>
      <c r="OA6" s="242"/>
      <c r="OB6" s="242"/>
      <c r="OC6" s="242"/>
      <c r="OD6" s="242"/>
      <c r="OE6" s="242"/>
      <c r="OF6" s="242"/>
      <c r="OG6" s="242"/>
      <c r="OH6" s="242"/>
      <c r="OI6" s="242"/>
      <c r="OJ6" s="242"/>
      <c r="OK6" s="242"/>
      <c r="OL6" s="242"/>
      <c r="OM6" s="242"/>
      <c r="ON6" s="242"/>
      <c r="OO6" s="242"/>
      <c r="OP6" s="242"/>
      <c r="OQ6" s="242"/>
      <c r="OR6" s="242"/>
      <c r="OS6" s="242"/>
      <c r="OT6" s="242"/>
      <c r="OU6" s="242"/>
      <c r="OV6" s="242"/>
      <c r="OW6" s="242"/>
      <c r="OX6" s="242"/>
      <c r="OY6" s="242"/>
      <c r="OZ6" s="242"/>
      <c r="PA6" s="242"/>
      <c r="PB6" s="242"/>
      <c r="PC6" s="242"/>
      <c r="PD6" s="242"/>
      <c r="PE6" s="242"/>
      <c r="PF6" s="242"/>
      <c r="PG6" s="242"/>
      <c r="PH6" s="242"/>
      <c r="PI6" s="242"/>
      <c r="PJ6" s="242"/>
      <c r="PK6" s="242"/>
      <c r="PL6" s="242"/>
      <c r="PM6" s="242"/>
      <c r="PN6" s="242"/>
      <c r="PO6" s="242"/>
      <c r="PP6" s="242"/>
      <c r="PQ6" s="242"/>
      <c r="PR6" s="242"/>
      <c r="PS6" s="242"/>
      <c r="PT6" s="242"/>
      <c r="PU6" s="242"/>
      <c r="PV6" s="242"/>
      <c r="PW6" s="242"/>
      <c r="PX6" s="242"/>
      <c r="PY6" s="242"/>
      <c r="PZ6" s="242"/>
      <c r="QA6" s="242"/>
      <c r="QB6" s="242"/>
      <c r="QC6" s="242"/>
      <c r="QD6" s="242"/>
      <c r="QE6" s="242"/>
      <c r="QF6" s="242"/>
      <c r="QG6" s="242"/>
      <c r="QH6" s="242"/>
      <c r="QI6" s="242"/>
      <c r="QJ6" s="242"/>
      <c r="QK6" s="242"/>
      <c r="QL6" s="242"/>
      <c r="QM6" s="242"/>
      <c r="QN6" s="242"/>
      <c r="QO6" s="242"/>
      <c r="QP6" s="242"/>
      <c r="QQ6" s="242"/>
      <c r="QR6" s="242"/>
      <c r="QS6" s="242"/>
      <c r="QT6" s="242"/>
      <c r="QU6" s="242"/>
      <c r="QV6" s="242"/>
      <c r="QW6" s="242"/>
      <c r="QX6" s="242"/>
      <c r="QY6" s="242"/>
      <c r="QZ6" s="242"/>
      <c r="RA6" s="242"/>
      <c r="RB6" s="242"/>
      <c r="RC6" s="242"/>
      <c r="RD6" s="242"/>
      <c r="RE6" s="242"/>
      <c r="RF6" s="242"/>
      <c r="RG6" s="242"/>
      <c r="RH6" s="242"/>
      <c r="RI6" s="242"/>
      <c r="RJ6" s="242"/>
      <c r="RK6" s="242"/>
      <c r="RL6" s="242"/>
      <c r="RM6" s="242"/>
      <c r="RN6" s="242"/>
      <c r="RO6" s="242"/>
      <c r="RP6" s="242"/>
      <c r="RQ6" s="242"/>
      <c r="RR6" s="242"/>
      <c r="RS6" s="242"/>
      <c r="RT6" s="242"/>
      <c r="RU6" s="242"/>
      <c r="RV6" s="242"/>
      <c r="RW6" s="242"/>
      <c r="RX6" s="242"/>
      <c r="RY6" s="242"/>
      <c r="RZ6" s="242"/>
      <c r="SA6" s="242"/>
      <c r="SB6" s="242"/>
      <c r="SC6" s="242"/>
      <c r="SD6" s="242"/>
      <c r="SE6" s="242"/>
      <c r="SF6" s="242"/>
      <c r="SG6" s="242"/>
      <c r="SH6" s="242"/>
      <c r="SI6" s="242"/>
      <c r="SJ6" s="242"/>
      <c r="SK6" s="242"/>
      <c r="SL6" s="242"/>
      <c r="SM6" s="242"/>
      <c r="SN6" s="242"/>
      <c r="SO6" s="242"/>
      <c r="SP6" s="242"/>
      <c r="SQ6" s="242"/>
      <c r="SR6" s="242"/>
      <c r="SS6" s="242"/>
      <c r="ST6" s="242"/>
      <c r="SU6" s="242"/>
      <c r="SV6" s="242"/>
      <c r="SW6" s="242"/>
      <c r="SX6" s="242"/>
      <c r="SY6" s="242"/>
      <c r="SZ6" s="242"/>
      <c r="TA6" s="242"/>
      <c r="TB6" s="242"/>
      <c r="TC6" s="242"/>
      <c r="TD6" s="242"/>
      <c r="TE6" s="242"/>
      <c r="TF6" s="242"/>
      <c r="TG6" s="242"/>
      <c r="TH6" s="242"/>
      <c r="TI6" s="242"/>
      <c r="TJ6" s="242"/>
      <c r="TK6" s="242"/>
      <c r="TL6" s="242"/>
      <c r="TM6" s="242"/>
      <c r="TN6" s="242"/>
      <c r="TO6" s="242"/>
      <c r="TP6" s="242"/>
      <c r="TQ6" s="242"/>
      <c r="TR6" s="242"/>
      <c r="TS6" s="242"/>
      <c r="TT6" s="242"/>
      <c r="TU6" s="242"/>
      <c r="TV6" s="242"/>
      <c r="TW6" s="242"/>
      <c r="TX6" s="242"/>
      <c r="TY6" s="242"/>
      <c r="TZ6" s="242"/>
      <c r="UA6" s="242"/>
      <c r="UB6" s="242"/>
      <c r="UC6" s="242"/>
      <c r="UD6" s="242"/>
      <c r="UE6" s="242"/>
      <c r="UF6" s="242"/>
      <c r="UG6" s="242"/>
      <c r="UH6" s="242"/>
      <c r="UI6" s="242"/>
    </row>
    <row r="7" spans="1:555" s="243" customFormat="1" ht="36" customHeight="1" x14ac:dyDescent="0.2">
      <c r="A7" s="450"/>
      <c r="B7" s="450"/>
      <c r="C7" s="450"/>
      <c r="D7" s="450"/>
      <c r="E7" s="450"/>
      <c r="F7" s="450"/>
      <c r="G7" s="450"/>
      <c r="H7" s="450"/>
      <c r="I7" s="450"/>
      <c r="J7" s="450"/>
      <c r="K7" s="451"/>
      <c r="L7" s="450"/>
      <c r="M7" s="450"/>
      <c r="N7" s="450"/>
      <c r="O7" s="450"/>
      <c r="P7" s="450"/>
      <c r="Q7" s="450"/>
      <c r="R7" s="450"/>
      <c r="S7" s="450"/>
      <c r="T7" s="450"/>
      <c r="U7" s="450"/>
      <c r="V7" s="450"/>
      <c r="W7" s="450"/>
      <c r="X7" s="450"/>
      <c r="Y7" s="215"/>
      <c r="Z7" s="242"/>
      <c r="AA7" s="242"/>
      <c r="AB7" s="242"/>
      <c r="AC7" s="242"/>
      <c r="AD7" s="242"/>
      <c r="AE7" s="242"/>
      <c r="AF7" s="242"/>
      <c r="AG7" s="242"/>
      <c r="AH7" s="242"/>
      <c r="AI7" s="242"/>
      <c r="AJ7" s="242"/>
      <c r="AK7" s="242"/>
      <c r="AL7" s="242"/>
      <c r="AM7" s="242"/>
      <c r="AN7" s="242"/>
      <c r="AO7" s="242"/>
      <c r="AP7" s="242"/>
      <c r="AQ7" s="242"/>
      <c r="AR7" s="242"/>
      <c r="AS7" s="242"/>
      <c r="AT7" s="242"/>
      <c r="AU7" s="242"/>
      <c r="AV7" s="242"/>
      <c r="AW7" s="242"/>
      <c r="AX7" s="242"/>
      <c r="AY7" s="242"/>
      <c r="AZ7" s="242"/>
      <c r="BA7" s="242"/>
      <c r="BB7" s="242"/>
      <c r="BC7" s="242"/>
      <c r="BD7" s="242"/>
      <c r="BE7" s="242"/>
      <c r="BF7" s="242"/>
      <c r="BG7" s="242"/>
      <c r="BH7" s="242"/>
      <c r="BI7" s="242"/>
      <c r="BJ7" s="242"/>
      <c r="BK7" s="242"/>
      <c r="BL7" s="242"/>
      <c r="BM7" s="242"/>
      <c r="BN7" s="242"/>
      <c r="BO7" s="242"/>
      <c r="BP7" s="242"/>
      <c r="BQ7" s="242"/>
      <c r="BR7" s="242"/>
      <c r="BS7" s="242"/>
      <c r="BT7" s="242"/>
      <c r="BU7" s="242"/>
      <c r="BV7" s="242"/>
      <c r="BW7" s="242"/>
      <c r="BX7" s="242"/>
      <c r="BY7" s="242"/>
      <c r="BZ7" s="242"/>
      <c r="CA7" s="242"/>
      <c r="CB7" s="242"/>
      <c r="CC7" s="242"/>
      <c r="CD7" s="242"/>
      <c r="CE7" s="242"/>
      <c r="CF7" s="242"/>
      <c r="CG7" s="242"/>
      <c r="CH7" s="242"/>
      <c r="CI7" s="242"/>
      <c r="CJ7" s="242"/>
      <c r="CK7" s="242"/>
      <c r="CL7" s="242"/>
      <c r="CM7" s="242"/>
      <c r="CN7" s="242"/>
      <c r="CO7" s="242"/>
      <c r="CP7" s="242"/>
      <c r="CQ7" s="242"/>
      <c r="CR7" s="242"/>
      <c r="CS7" s="242"/>
      <c r="CT7" s="242"/>
      <c r="CU7" s="242"/>
      <c r="CV7" s="242"/>
      <c r="CW7" s="242"/>
      <c r="CX7" s="242"/>
      <c r="CY7" s="242"/>
      <c r="CZ7" s="242"/>
      <c r="DA7" s="242"/>
      <c r="DB7" s="242"/>
      <c r="DC7" s="242"/>
      <c r="DD7" s="242"/>
      <c r="DE7" s="242"/>
      <c r="DF7" s="242"/>
      <c r="DG7" s="242"/>
      <c r="DH7" s="242"/>
      <c r="DI7" s="242"/>
      <c r="DJ7" s="242"/>
      <c r="DK7" s="242"/>
      <c r="DL7" s="242"/>
      <c r="DM7" s="242"/>
      <c r="DN7" s="242"/>
      <c r="DO7" s="242"/>
      <c r="DP7" s="242"/>
      <c r="DQ7" s="242"/>
      <c r="DR7" s="242"/>
      <c r="DS7" s="242"/>
      <c r="DT7" s="242"/>
      <c r="DU7" s="242"/>
      <c r="DV7" s="242"/>
      <c r="DW7" s="242"/>
      <c r="DX7" s="242"/>
      <c r="DY7" s="242"/>
      <c r="DZ7" s="242"/>
      <c r="EA7" s="242"/>
      <c r="EB7" s="242"/>
      <c r="EC7" s="242"/>
      <c r="ED7" s="242"/>
      <c r="EE7" s="242"/>
      <c r="EF7" s="242"/>
      <c r="EG7" s="242"/>
      <c r="EH7" s="242"/>
      <c r="EI7" s="242"/>
      <c r="EJ7" s="242"/>
      <c r="EK7" s="242"/>
      <c r="EL7" s="242"/>
      <c r="EM7" s="242"/>
      <c r="EN7" s="242"/>
      <c r="EO7" s="242"/>
      <c r="EP7" s="242"/>
      <c r="EQ7" s="242"/>
      <c r="ER7" s="242"/>
      <c r="ES7" s="242"/>
      <c r="ET7" s="242"/>
      <c r="EU7" s="242"/>
      <c r="EV7" s="242"/>
      <c r="EW7" s="242"/>
      <c r="EX7" s="242"/>
      <c r="EY7" s="242"/>
      <c r="EZ7" s="242"/>
      <c r="FA7" s="242"/>
      <c r="FB7" s="242"/>
      <c r="FC7" s="242"/>
      <c r="FD7" s="242"/>
      <c r="FE7" s="242"/>
      <c r="FF7" s="242"/>
      <c r="FG7" s="242"/>
      <c r="FH7" s="242"/>
      <c r="FI7" s="242"/>
      <c r="FJ7" s="242"/>
      <c r="FK7" s="242"/>
      <c r="FL7" s="242"/>
      <c r="FM7" s="242"/>
      <c r="FN7" s="242"/>
      <c r="FO7" s="242"/>
      <c r="FP7" s="242"/>
      <c r="FQ7" s="242"/>
      <c r="FR7" s="242"/>
      <c r="FS7" s="242"/>
      <c r="FT7" s="242"/>
      <c r="FU7" s="242"/>
      <c r="FV7" s="242"/>
      <c r="FW7" s="242"/>
      <c r="FX7" s="242"/>
      <c r="FY7" s="242"/>
      <c r="FZ7" s="242"/>
      <c r="GA7" s="242"/>
      <c r="GB7" s="242"/>
      <c r="GC7" s="242"/>
      <c r="GD7" s="242"/>
      <c r="GE7" s="242"/>
      <c r="GF7" s="242"/>
      <c r="GG7" s="242"/>
      <c r="GH7" s="242"/>
      <c r="GI7" s="242"/>
      <c r="GJ7" s="242"/>
      <c r="GK7" s="242"/>
      <c r="GL7" s="242"/>
      <c r="GM7" s="242"/>
      <c r="GN7" s="242"/>
      <c r="GO7" s="242"/>
      <c r="GP7" s="242"/>
      <c r="GQ7" s="242"/>
      <c r="GR7" s="242"/>
      <c r="GS7" s="242"/>
      <c r="GT7" s="242"/>
      <c r="GU7" s="242"/>
      <c r="GV7" s="242"/>
      <c r="GW7" s="242"/>
      <c r="GX7" s="242"/>
      <c r="GY7" s="242"/>
      <c r="GZ7" s="242"/>
      <c r="HA7" s="242"/>
      <c r="HB7" s="242"/>
      <c r="HC7" s="242"/>
      <c r="HD7" s="242"/>
      <c r="HE7" s="242"/>
      <c r="HF7" s="242"/>
      <c r="HG7" s="242"/>
      <c r="HH7" s="242"/>
      <c r="HI7" s="242"/>
      <c r="HJ7" s="242"/>
      <c r="HK7" s="242"/>
      <c r="HL7" s="242"/>
      <c r="HM7" s="242"/>
      <c r="HN7" s="242"/>
      <c r="HO7" s="242"/>
      <c r="HP7" s="242"/>
      <c r="HQ7" s="242"/>
      <c r="HR7" s="242"/>
      <c r="HS7" s="242"/>
      <c r="HT7" s="242"/>
      <c r="HU7" s="242"/>
      <c r="HV7" s="242"/>
      <c r="HW7" s="242"/>
      <c r="HX7" s="242"/>
      <c r="HY7" s="242"/>
      <c r="HZ7" s="242"/>
      <c r="IA7" s="242"/>
      <c r="IB7" s="242"/>
      <c r="IC7" s="242"/>
      <c r="ID7" s="242"/>
      <c r="IE7" s="242"/>
      <c r="IF7" s="242"/>
      <c r="IG7" s="242"/>
      <c r="IH7" s="242"/>
      <c r="II7" s="242"/>
      <c r="IJ7" s="242"/>
      <c r="IK7" s="242"/>
      <c r="IL7" s="242"/>
      <c r="IM7" s="242"/>
      <c r="IN7" s="242"/>
      <c r="IO7" s="242"/>
      <c r="IP7" s="242"/>
      <c r="IQ7" s="242"/>
      <c r="IR7" s="242"/>
      <c r="IS7" s="242"/>
      <c r="IT7" s="242"/>
      <c r="IU7" s="242"/>
      <c r="IV7" s="242"/>
      <c r="IW7" s="242"/>
      <c r="IX7" s="242"/>
      <c r="IY7" s="242"/>
      <c r="IZ7" s="242"/>
      <c r="JA7" s="242"/>
      <c r="JB7" s="242"/>
      <c r="JC7" s="242"/>
      <c r="JD7" s="242"/>
      <c r="JE7" s="242"/>
      <c r="JF7" s="242"/>
      <c r="JG7" s="242"/>
      <c r="JH7" s="242"/>
      <c r="JI7" s="242"/>
      <c r="JJ7" s="242"/>
      <c r="JK7" s="242"/>
      <c r="JL7" s="242"/>
      <c r="JM7" s="242"/>
      <c r="JN7" s="242"/>
      <c r="JO7" s="242"/>
      <c r="JP7" s="242"/>
      <c r="JQ7" s="242"/>
      <c r="JR7" s="242"/>
      <c r="JS7" s="242"/>
      <c r="JT7" s="242"/>
      <c r="JU7" s="242"/>
      <c r="JV7" s="242"/>
      <c r="JW7" s="242"/>
      <c r="JX7" s="242"/>
      <c r="JY7" s="242"/>
      <c r="JZ7" s="242"/>
      <c r="KA7" s="242"/>
      <c r="KB7" s="242"/>
      <c r="KC7" s="242"/>
      <c r="KD7" s="242"/>
      <c r="KE7" s="242"/>
      <c r="KF7" s="242"/>
      <c r="KG7" s="242"/>
      <c r="KH7" s="242"/>
      <c r="KI7" s="242"/>
      <c r="KJ7" s="242"/>
      <c r="KK7" s="242"/>
      <c r="KL7" s="242"/>
      <c r="KM7" s="242"/>
      <c r="KN7" s="242"/>
      <c r="KO7" s="242"/>
      <c r="KP7" s="242"/>
      <c r="KQ7" s="242"/>
      <c r="KR7" s="242"/>
      <c r="KS7" s="242"/>
      <c r="KT7" s="242"/>
      <c r="KU7" s="242"/>
      <c r="KV7" s="242"/>
      <c r="KW7" s="242"/>
      <c r="KX7" s="242"/>
      <c r="KY7" s="242"/>
      <c r="KZ7" s="242"/>
      <c r="LA7" s="242"/>
      <c r="LB7" s="242"/>
      <c r="LC7" s="242"/>
      <c r="LD7" s="242"/>
      <c r="LE7" s="242"/>
      <c r="LF7" s="242"/>
      <c r="LG7" s="242"/>
      <c r="LH7" s="242"/>
      <c r="LI7" s="242"/>
      <c r="LJ7" s="242"/>
      <c r="LK7" s="242"/>
      <c r="LL7" s="242"/>
      <c r="LM7" s="242"/>
      <c r="LN7" s="242"/>
      <c r="LO7" s="242"/>
      <c r="LP7" s="242"/>
      <c r="LQ7" s="242"/>
      <c r="LR7" s="242"/>
      <c r="LS7" s="242"/>
      <c r="LT7" s="242"/>
      <c r="LU7" s="242"/>
      <c r="LV7" s="242"/>
      <c r="LW7" s="242"/>
      <c r="LX7" s="242"/>
      <c r="LY7" s="242"/>
      <c r="LZ7" s="242"/>
      <c r="MA7" s="242"/>
      <c r="MB7" s="242"/>
      <c r="MC7" s="242"/>
      <c r="MD7" s="242"/>
      <c r="ME7" s="242"/>
      <c r="MF7" s="242"/>
      <c r="MG7" s="242"/>
      <c r="MH7" s="242"/>
      <c r="MI7" s="242"/>
      <c r="MJ7" s="242"/>
      <c r="MK7" s="242"/>
      <c r="ML7" s="242"/>
      <c r="MM7" s="242"/>
      <c r="MN7" s="242"/>
      <c r="MO7" s="242"/>
      <c r="MP7" s="242"/>
      <c r="MQ7" s="242"/>
      <c r="MR7" s="242"/>
      <c r="MS7" s="242"/>
      <c r="MT7" s="242"/>
      <c r="MU7" s="242"/>
      <c r="MV7" s="242"/>
      <c r="MW7" s="242"/>
      <c r="MX7" s="242"/>
      <c r="MY7" s="242"/>
      <c r="MZ7" s="242"/>
      <c r="NA7" s="242"/>
      <c r="NB7" s="242"/>
      <c r="NC7" s="242"/>
      <c r="ND7" s="242"/>
      <c r="NE7" s="242"/>
      <c r="NF7" s="242"/>
      <c r="NG7" s="242"/>
      <c r="NH7" s="242"/>
      <c r="NI7" s="242"/>
      <c r="NJ7" s="242"/>
      <c r="NK7" s="242"/>
      <c r="NL7" s="242"/>
      <c r="NM7" s="242"/>
      <c r="NN7" s="242"/>
      <c r="NO7" s="242"/>
      <c r="NP7" s="242"/>
      <c r="NQ7" s="242"/>
      <c r="NR7" s="242"/>
      <c r="NS7" s="242"/>
      <c r="NT7" s="242"/>
      <c r="NU7" s="242"/>
      <c r="NV7" s="242"/>
      <c r="NW7" s="242"/>
      <c r="NX7" s="242"/>
      <c r="NY7" s="242"/>
      <c r="NZ7" s="242"/>
      <c r="OA7" s="242"/>
      <c r="OB7" s="242"/>
      <c r="OC7" s="242"/>
      <c r="OD7" s="242"/>
      <c r="OE7" s="242"/>
      <c r="OF7" s="242"/>
      <c r="OG7" s="242"/>
      <c r="OH7" s="242"/>
      <c r="OI7" s="242"/>
      <c r="OJ7" s="242"/>
      <c r="OK7" s="242"/>
      <c r="OL7" s="242"/>
      <c r="OM7" s="242"/>
      <c r="ON7" s="242"/>
      <c r="OO7" s="242"/>
      <c r="OP7" s="242"/>
      <c r="OQ7" s="242"/>
      <c r="OR7" s="242"/>
      <c r="OS7" s="242"/>
      <c r="OT7" s="242"/>
      <c r="OU7" s="242"/>
      <c r="OV7" s="242"/>
      <c r="OW7" s="242"/>
      <c r="OX7" s="242"/>
      <c r="OY7" s="242"/>
      <c r="OZ7" s="242"/>
      <c r="PA7" s="242"/>
      <c r="PB7" s="242"/>
      <c r="PC7" s="242"/>
      <c r="PD7" s="242"/>
      <c r="PE7" s="242"/>
      <c r="PF7" s="242"/>
      <c r="PG7" s="242"/>
      <c r="PH7" s="242"/>
      <c r="PI7" s="242"/>
      <c r="PJ7" s="242"/>
      <c r="PK7" s="242"/>
      <c r="PL7" s="242"/>
      <c r="PM7" s="242"/>
      <c r="PN7" s="242"/>
      <c r="PO7" s="242"/>
      <c r="PP7" s="242"/>
      <c r="PQ7" s="242"/>
      <c r="PR7" s="242"/>
      <c r="PS7" s="242"/>
      <c r="PT7" s="242"/>
      <c r="PU7" s="242"/>
      <c r="PV7" s="242"/>
      <c r="PW7" s="242"/>
      <c r="PX7" s="242"/>
      <c r="PY7" s="242"/>
      <c r="PZ7" s="242"/>
      <c r="QA7" s="242"/>
      <c r="QB7" s="242"/>
      <c r="QC7" s="242"/>
      <c r="QD7" s="242"/>
      <c r="QE7" s="242"/>
      <c r="QF7" s="242"/>
      <c r="QG7" s="242"/>
      <c r="QH7" s="242"/>
      <c r="QI7" s="242"/>
      <c r="QJ7" s="242"/>
      <c r="QK7" s="242"/>
      <c r="QL7" s="242"/>
      <c r="QM7" s="242"/>
      <c r="QN7" s="242"/>
      <c r="QO7" s="242"/>
      <c r="QP7" s="242"/>
      <c r="QQ7" s="242"/>
      <c r="QR7" s="242"/>
      <c r="QS7" s="242"/>
      <c r="QT7" s="242"/>
      <c r="QU7" s="242"/>
      <c r="QV7" s="242"/>
      <c r="QW7" s="242"/>
      <c r="QX7" s="242"/>
      <c r="QY7" s="242"/>
      <c r="QZ7" s="242"/>
      <c r="RA7" s="242"/>
      <c r="RB7" s="242"/>
      <c r="RC7" s="242"/>
      <c r="RD7" s="242"/>
      <c r="RE7" s="242"/>
      <c r="RF7" s="242"/>
      <c r="RG7" s="242"/>
      <c r="RH7" s="242"/>
      <c r="RI7" s="242"/>
      <c r="RJ7" s="242"/>
      <c r="RK7" s="242"/>
      <c r="RL7" s="242"/>
      <c r="RM7" s="242"/>
      <c r="RN7" s="242"/>
      <c r="RO7" s="242"/>
      <c r="RP7" s="242"/>
      <c r="RQ7" s="242"/>
      <c r="RR7" s="242"/>
      <c r="RS7" s="242"/>
      <c r="RT7" s="242"/>
      <c r="RU7" s="242"/>
      <c r="RV7" s="242"/>
      <c r="RW7" s="242"/>
      <c r="RX7" s="242"/>
      <c r="RY7" s="242"/>
      <c r="RZ7" s="242"/>
      <c r="SA7" s="242"/>
      <c r="SB7" s="242"/>
      <c r="SC7" s="242"/>
      <c r="SD7" s="242"/>
      <c r="SE7" s="242"/>
      <c r="SF7" s="242"/>
      <c r="SG7" s="242"/>
      <c r="SH7" s="242"/>
      <c r="SI7" s="242"/>
      <c r="SJ7" s="242"/>
      <c r="SK7" s="242"/>
      <c r="SL7" s="242"/>
      <c r="SM7" s="242"/>
      <c r="SN7" s="242"/>
      <c r="SO7" s="242"/>
      <c r="SP7" s="242"/>
      <c r="SQ7" s="242"/>
      <c r="SR7" s="242"/>
      <c r="SS7" s="242"/>
      <c r="ST7" s="242"/>
      <c r="SU7" s="242"/>
      <c r="SV7" s="242"/>
      <c r="SW7" s="242"/>
      <c r="SX7" s="242"/>
      <c r="SY7" s="242"/>
      <c r="SZ7" s="242"/>
      <c r="TA7" s="242"/>
      <c r="TB7" s="242"/>
      <c r="TC7" s="242"/>
      <c r="TD7" s="242"/>
      <c r="TE7" s="242"/>
      <c r="TF7" s="242"/>
      <c r="TG7" s="242"/>
      <c r="TH7" s="242"/>
      <c r="TI7" s="242"/>
      <c r="TJ7" s="242"/>
      <c r="TK7" s="242"/>
      <c r="TL7" s="242"/>
      <c r="TM7" s="242"/>
      <c r="TN7" s="242"/>
      <c r="TO7" s="242"/>
      <c r="TP7" s="242"/>
      <c r="TQ7" s="242"/>
      <c r="TR7" s="242"/>
      <c r="TS7" s="242"/>
      <c r="TT7" s="242"/>
      <c r="TU7" s="242"/>
      <c r="TV7" s="242"/>
      <c r="TW7" s="242"/>
      <c r="TX7" s="242"/>
      <c r="TY7" s="242"/>
      <c r="TZ7" s="242"/>
      <c r="UA7" s="242"/>
      <c r="UB7" s="242"/>
      <c r="UC7" s="242"/>
      <c r="UD7" s="242"/>
      <c r="UE7" s="242"/>
      <c r="UF7" s="242"/>
      <c r="UG7" s="242"/>
      <c r="UH7" s="242"/>
      <c r="UI7" s="242"/>
    </row>
    <row r="8" spans="1:555" s="243" customFormat="1" x14ac:dyDescent="0.2">
      <c r="A8" s="263"/>
      <c r="B8" s="264"/>
      <c r="C8" s="265"/>
      <c r="D8" s="257"/>
      <c r="E8" s="264"/>
      <c r="F8" s="264"/>
      <c r="G8" s="264"/>
      <c r="H8" s="266"/>
      <c r="I8" s="267"/>
      <c r="J8" s="265"/>
      <c r="K8" s="268"/>
      <c r="M8" s="269"/>
      <c r="N8" s="270"/>
      <c r="O8" s="271"/>
      <c r="Q8" s="272"/>
      <c r="S8" s="269"/>
      <c r="T8" s="269"/>
      <c r="U8" s="273"/>
      <c r="W8" s="273"/>
      <c r="X8" s="209"/>
      <c r="Y8" s="209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2"/>
      <c r="AK8" s="242"/>
      <c r="AL8" s="242"/>
      <c r="AM8" s="242"/>
      <c r="AN8" s="242"/>
      <c r="AO8" s="242"/>
      <c r="AP8" s="242"/>
      <c r="AQ8" s="242"/>
      <c r="AR8" s="242"/>
      <c r="AS8" s="242"/>
      <c r="AT8" s="242"/>
      <c r="AU8" s="242"/>
      <c r="AV8" s="242"/>
      <c r="AW8" s="242"/>
      <c r="AX8" s="242"/>
      <c r="AY8" s="242"/>
      <c r="AZ8" s="242"/>
      <c r="BA8" s="242"/>
      <c r="BB8" s="242"/>
      <c r="BC8" s="242"/>
      <c r="BD8" s="242"/>
      <c r="BE8" s="242"/>
      <c r="BF8" s="242"/>
      <c r="BG8" s="242"/>
      <c r="BH8" s="242"/>
      <c r="BI8" s="242"/>
      <c r="BJ8" s="242"/>
      <c r="BK8" s="242"/>
      <c r="BL8" s="242"/>
      <c r="BM8" s="242"/>
      <c r="BN8" s="242"/>
      <c r="BO8" s="242"/>
      <c r="BP8" s="242"/>
      <c r="BQ8" s="242"/>
      <c r="BR8" s="242"/>
      <c r="BS8" s="242"/>
      <c r="BT8" s="242"/>
      <c r="BU8" s="242"/>
      <c r="BV8" s="242"/>
      <c r="BW8" s="242"/>
      <c r="BX8" s="242"/>
      <c r="BY8" s="242"/>
      <c r="BZ8" s="242"/>
      <c r="CA8" s="242"/>
      <c r="CB8" s="242"/>
      <c r="CC8" s="242"/>
      <c r="CD8" s="242"/>
      <c r="CE8" s="242"/>
      <c r="CF8" s="242"/>
      <c r="CG8" s="242"/>
      <c r="CH8" s="242"/>
      <c r="CI8" s="242"/>
      <c r="CJ8" s="242"/>
      <c r="CK8" s="242"/>
      <c r="CL8" s="242"/>
      <c r="CM8" s="242"/>
      <c r="CN8" s="242"/>
      <c r="CO8" s="242"/>
      <c r="CP8" s="242"/>
      <c r="CQ8" s="242"/>
      <c r="CR8" s="242"/>
      <c r="CS8" s="242"/>
      <c r="CT8" s="242"/>
      <c r="CU8" s="242"/>
      <c r="CV8" s="242"/>
      <c r="CW8" s="242"/>
      <c r="CX8" s="242"/>
      <c r="CY8" s="242"/>
      <c r="CZ8" s="242"/>
      <c r="DA8" s="242"/>
      <c r="DB8" s="242"/>
      <c r="DC8" s="242"/>
      <c r="DD8" s="242"/>
      <c r="DE8" s="242"/>
      <c r="DF8" s="242"/>
      <c r="DG8" s="242"/>
      <c r="DH8" s="242"/>
      <c r="DI8" s="242"/>
      <c r="DJ8" s="242"/>
      <c r="DK8" s="242"/>
      <c r="DL8" s="242"/>
      <c r="DM8" s="242"/>
      <c r="DN8" s="242"/>
      <c r="DO8" s="242"/>
      <c r="DP8" s="242"/>
      <c r="DQ8" s="242"/>
      <c r="DR8" s="242"/>
      <c r="DS8" s="242"/>
      <c r="DT8" s="242"/>
      <c r="DU8" s="242"/>
      <c r="DV8" s="242"/>
      <c r="DW8" s="242"/>
      <c r="DX8" s="242"/>
      <c r="DY8" s="242"/>
      <c r="DZ8" s="242"/>
      <c r="EA8" s="242"/>
      <c r="EB8" s="242"/>
      <c r="EC8" s="242"/>
      <c r="ED8" s="242"/>
      <c r="EE8" s="242"/>
      <c r="EF8" s="242"/>
      <c r="EG8" s="242"/>
      <c r="EH8" s="242"/>
      <c r="EI8" s="242"/>
      <c r="EJ8" s="242"/>
      <c r="EK8" s="242"/>
      <c r="EL8" s="242"/>
      <c r="EM8" s="242"/>
      <c r="EN8" s="242"/>
      <c r="EO8" s="242"/>
      <c r="EP8" s="242"/>
      <c r="EQ8" s="242"/>
      <c r="ER8" s="242"/>
      <c r="ES8" s="242"/>
      <c r="ET8" s="242"/>
      <c r="EU8" s="242"/>
      <c r="EV8" s="242"/>
      <c r="EW8" s="242"/>
      <c r="EX8" s="242"/>
      <c r="EY8" s="242"/>
      <c r="EZ8" s="242"/>
      <c r="FA8" s="242"/>
      <c r="FB8" s="242"/>
      <c r="FC8" s="242"/>
      <c r="FD8" s="242"/>
      <c r="FE8" s="242"/>
      <c r="FF8" s="242"/>
      <c r="FG8" s="242"/>
      <c r="FH8" s="242"/>
      <c r="FI8" s="242"/>
      <c r="FJ8" s="242"/>
      <c r="FK8" s="242"/>
      <c r="FL8" s="242"/>
      <c r="FM8" s="242"/>
      <c r="FN8" s="242"/>
      <c r="FO8" s="242"/>
      <c r="FP8" s="242"/>
      <c r="FQ8" s="242"/>
      <c r="FR8" s="242"/>
      <c r="FS8" s="242"/>
      <c r="FT8" s="242"/>
      <c r="FU8" s="242"/>
      <c r="FV8" s="242"/>
      <c r="FW8" s="242"/>
      <c r="FX8" s="242"/>
      <c r="FY8" s="242"/>
      <c r="FZ8" s="242"/>
      <c r="GA8" s="242"/>
      <c r="GB8" s="242"/>
      <c r="GC8" s="242"/>
      <c r="GD8" s="242"/>
      <c r="GE8" s="242"/>
      <c r="GF8" s="242"/>
      <c r="GG8" s="242"/>
      <c r="GH8" s="242"/>
      <c r="GI8" s="242"/>
      <c r="GJ8" s="242"/>
      <c r="GK8" s="242"/>
      <c r="GL8" s="242"/>
      <c r="GM8" s="242"/>
      <c r="GN8" s="242"/>
      <c r="GO8" s="242"/>
      <c r="GP8" s="242"/>
      <c r="GQ8" s="242"/>
      <c r="GR8" s="242"/>
      <c r="GS8" s="242"/>
      <c r="GT8" s="242"/>
      <c r="GU8" s="242"/>
      <c r="GV8" s="242"/>
      <c r="GW8" s="242"/>
      <c r="GX8" s="242"/>
      <c r="GY8" s="242"/>
      <c r="GZ8" s="242"/>
      <c r="HA8" s="242"/>
      <c r="HB8" s="242"/>
      <c r="HC8" s="242"/>
      <c r="HD8" s="242"/>
      <c r="HE8" s="242"/>
      <c r="HF8" s="242"/>
      <c r="HG8" s="242"/>
      <c r="HH8" s="242"/>
      <c r="HI8" s="242"/>
      <c r="HJ8" s="242"/>
      <c r="HK8" s="242"/>
      <c r="HL8" s="242"/>
      <c r="HM8" s="242"/>
      <c r="HN8" s="242"/>
      <c r="HO8" s="242"/>
      <c r="HP8" s="242"/>
      <c r="HQ8" s="242"/>
      <c r="HR8" s="242"/>
      <c r="HS8" s="242"/>
      <c r="HT8" s="242"/>
      <c r="HU8" s="242"/>
      <c r="HV8" s="242"/>
      <c r="HW8" s="242"/>
      <c r="HX8" s="242"/>
      <c r="HY8" s="242"/>
      <c r="HZ8" s="242"/>
      <c r="IA8" s="242"/>
      <c r="IB8" s="242"/>
      <c r="IC8" s="242"/>
      <c r="ID8" s="242"/>
      <c r="IE8" s="242"/>
      <c r="IF8" s="242"/>
      <c r="IG8" s="242"/>
      <c r="IH8" s="242"/>
      <c r="II8" s="242"/>
      <c r="IJ8" s="242"/>
      <c r="IK8" s="242"/>
      <c r="IL8" s="242"/>
      <c r="IM8" s="242"/>
      <c r="IN8" s="242"/>
      <c r="IO8" s="242"/>
      <c r="IP8" s="242"/>
      <c r="IQ8" s="242"/>
      <c r="IR8" s="242"/>
      <c r="IS8" s="242"/>
      <c r="IT8" s="242"/>
      <c r="IU8" s="242"/>
      <c r="IV8" s="242"/>
      <c r="IW8" s="242"/>
      <c r="IX8" s="242"/>
      <c r="IY8" s="242"/>
      <c r="IZ8" s="242"/>
      <c r="JA8" s="242"/>
      <c r="JB8" s="242"/>
      <c r="JC8" s="242"/>
      <c r="JD8" s="242"/>
      <c r="JE8" s="242"/>
      <c r="JF8" s="242"/>
      <c r="JG8" s="242"/>
      <c r="JH8" s="242"/>
      <c r="JI8" s="242"/>
      <c r="JJ8" s="242"/>
      <c r="JK8" s="242"/>
      <c r="JL8" s="242"/>
      <c r="JM8" s="242"/>
      <c r="JN8" s="242"/>
      <c r="JO8" s="242"/>
      <c r="JP8" s="242"/>
      <c r="JQ8" s="242"/>
      <c r="JR8" s="242"/>
      <c r="JS8" s="242"/>
      <c r="JT8" s="242"/>
      <c r="JU8" s="242"/>
      <c r="JV8" s="242"/>
      <c r="JW8" s="242"/>
      <c r="JX8" s="242"/>
      <c r="JY8" s="242"/>
      <c r="JZ8" s="242"/>
      <c r="KA8" s="242"/>
      <c r="KB8" s="242"/>
      <c r="KC8" s="242"/>
      <c r="KD8" s="242"/>
      <c r="KE8" s="242"/>
      <c r="KF8" s="242"/>
      <c r="KG8" s="242"/>
      <c r="KH8" s="242"/>
      <c r="KI8" s="242"/>
      <c r="KJ8" s="242"/>
      <c r="KK8" s="242"/>
      <c r="KL8" s="242"/>
      <c r="KM8" s="242"/>
      <c r="KN8" s="242"/>
      <c r="KO8" s="242"/>
      <c r="KP8" s="242"/>
      <c r="KQ8" s="242"/>
      <c r="KR8" s="242"/>
      <c r="KS8" s="242"/>
      <c r="KT8" s="242"/>
      <c r="KU8" s="242"/>
      <c r="KV8" s="242"/>
      <c r="KW8" s="242"/>
      <c r="KX8" s="242"/>
      <c r="KY8" s="242"/>
      <c r="KZ8" s="242"/>
      <c r="LA8" s="242"/>
      <c r="LB8" s="242"/>
      <c r="LC8" s="242"/>
      <c r="LD8" s="242"/>
      <c r="LE8" s="242"/>
      <c r="LF8" s="242"/>
      <c r="LG8" s="242"/>
      <c r="LH8" s="242"/>
      <c r="LI8" s="242"/>
      <c r="LJ8" s="242"/>
      <c r="LK8" s="242"/>
      <c r="LL8" s="242"/>
      <c r="LM8" s="242"/>
      <c r="LN8" s="242"/>
      <c r="LO8" s="242"/>
      <c r="LP8" s="242"/>
      <c r="LQ8" s="242"/>
      <c r="LR8" s="242"/>
      <c r="LS8" s="242"/>
      <c r="LT8" s="242"/>
      <c r="LU8" s="242"/>
      <c r="LV8" s="242"/>
      <c r="LW8" s="242"/>
      <c r="LX8" s="242"/>
      <c r="LY8" s="242"/>
      <c r="LZ8" s="242"/>
      <c r="MA8" s="242"/>
      <c r="MB8" s="242"/>
      <c r="MC8" s="242"/>
      <c r="MD8" s="242"/>
      <c r="ME8" s="242"/>
      <c r="MF8" s="242"/>
      <c r="MG8" s="242"/>
      <c r="MH8" s="242"/>
      <c r="MI8" s="242"/>
      <c r="MJ8" s="242"/>
      <c r="MK8" s="242"/>
      <c r="ML8" s="242"/>
      <c r="MM8" s="242"/>
      <c r="MN8" s="242"/>
      <c r="MO8" s="242"/>
      <c r="MP8" s="242"/>
      <c r="MQ8" s="242"/>
      <c r="MR8" s="242"/>
      <c r="MS8" s="242"/>
      <c r="MT8" s="242"/>
      <c r="MU8" s="242"/>
      <c r="MV8" s="242"/>
      <c r="MW8" s="242"/>
      <c r="MX8" s="242"/>
      <c r="MY8" s="242"/>
      <c r="MZ8" s="242"/>
      <c r="NA8" s="242"/>
      <c r="NB8" s="242"/>
      <c r="NC8" s="242"/>
      <c r="ND8" s="242"/>
      <c r="NE8" s="242"/>
      <c r="NF8" s="242"/>
      <c r="NG8" s="242"/>
      <c r="NH8" s="242"/>
      <c r="NI8" s="242"/>
      <c r="NJ8" s="242"/>
      <c r="NK8" s="242"/>
      <c r="NL8" s="242"/>
      <c r="NM8" s="242"/>
      <c r="NN8" s="242"/>
      <c r="NO8" s="242"/>
      <c r="NP8" s="242"/>
      <c r="NQ8" s="242"/>
      <c r="NR8" s="242"/>
      <c r="NS8" s="242"/>
      <c r="NT8" s="242"/>
      <c r="NU8" s="242"/>
      <c r="NV8" s="242"/>
      <c r="NW8" s="242"/>
      <c r="NX8" s="242"/>
      <c r="NY8" s="242"/>
      <c r="NZ8" s="242"/>
      <c r="OA8" s="242"/>
      <c r="OB8" s="242"/>
      <c r="OC8" s="242"/>
      <c r="OD8" s="242"/>
      <c r="OE8" s="242"/>
      <c r="OF8" s="242"/>
      <c r="OG8" s="242"/>
      <c r="OH8" s="242"/>
      <c r="OI8" s="242"/>
      <c r="OJ8" s="242"/>
      <c r="OK8" s="242"/>
      <c r="OL8" s="242"/>
      <c r="OM8" s="242"/>
      <c r="ON8" s="242"/>
      <c r="OO8" s="242"/>
      <c r="OP8" s="242"/>
      <c r="OQ8" s="242"/>
      <c r="OR8" s="242"/>
      <c r="OS8" s="242"/>
      <c r="OT8" s="242"/>
      <c r="OU8" s="242"/>
      <c r="OV8" s="242"/>
      <c r="OW8" s="242"/>
      <c r="OX8" s="242"/>
      <c r="OY8" s="242"/>
      <c r="OZ8" s="242"/>
      <c r="PA8" s="242"/>
      <c r="PB8" s="242"/>
      <c r="PC8" s="242"/>
      <c r="PD8" s="242"/>
      <c r="PE8" s="242"/>
      <c r="PF8" s="242"/>
      <c r="PG8" s="242"/>
      <c r="PH8" s="242"/>
      <c r="PI8" s="242"/>
      <c r="PJ8" s="242"/>
      <c r="PK8" s="242"/>
      <c r="PL8" s="242"/>
      <c r="PM8" s="242"/>
      <c r="PN8" s="242"/>
      <c r="PO8" s="242"/>
      <c r="PP8" s="242"/>
      <c r="PQ8" s="242"/>
      <c r="PR8" s="242"/>
      <c r="PS8" s="242"/>
      <c r="PT8" s="242"/>
      <c r="PU8" s="242"/>
      <c r="PV8" s="242"/>
      <c r="PW8" s="242"/>
      <c r="PX8" s="242"/>
      <c r="PY8" s="242"/>
      <c r="PZ8" s="242"/>
      <c r="QA8" s="242"/>
      <c r="QB8" s="242"/>
      <c r="QC8" s="242"/>
      <c r="QD8" s="242"/>
      <c r="QE8" s="242"/>
      <c r="QF8" s="242"/>
      <c r="QG8" s="242"/>
      <c r="QH8" s="242"/>
      <c r="QI8" s="242"/>
      <c r="QJ8" s="242"/>
      <c r="QK8" s="242"/>
      <c r="QL8" s="242"/>
      <c r="QM8" s="242"/>
      <c r="QN8" s="242"/>
      <c r="QO8" s="242"/>
      <c r="QP8" s="242"/>
      <c r="QQ8" s="242"/>
      <c r="QR8" s="242"/>
      <c r="QS8" s="242"/>
      <c r="QT8" s="242"/>
      <c r="QU8" s="242"/>
      <c r="QV8" s="242"/>
      <c r="QW8" s="242"/>
      <c r="QX8" s="242"/>
      <c r="QY8" s="242"/>
      <c r="QZ8" s="242"/>
      <c r="RA8" s="242"/>
      <c r="RB8" s="242"/>
      <c r="RC8" s="242"/>
      <c r="RD8" s="242"/>
      <c r="RE8" s="242"/>
      <c r="RF8" s="242"/>
      <c r="RG8" s="242"/>
      <c r="RH8" s="242"/>
      <c r="RI8" s="242"/>
      <c r="RJ8" s="242"/>
      <c r="RK8" s="242"/>
      <c r="RL8" s="242"/>
      <c r="RM8" s="242"/>
      <c r="RN8" s="242"/>
      <c r="RO8" s="242"/>
      <c r="RP8" s="242"/>
      <c r="RQ8" s="242"/>
      <c r="RR8" s="242"/>
      <c r="RS8" s="242"/>
      <c r="RT8" s="242"/>
      <c r="RU8" s="242"/>
      <c r="RV8" s="242"/>
      <c r="RW8" s="242"/>
      <c r="RX8" s="242"/>
      <c r="RY8" s="242"/>
      <c r="RZ8" s="242"/>
      <c r="SA8" s="242"/>
      <c r="SB8" s="242"/>
      <c r="SC8" s="242"/>
      <c r="SD8" s="242"/>
      <c r="SE8" s="242"/>
      <c r="SF8" s="242"/>
      <c r="SG8" s="242"/>
      <c r="SH8" s="242"/>
      <c r="SI8" s="242"/>
      <c r="SJ8" s="242"/>
      <c r="SK8" s="242"/>
      <c r="SL8" s="242"/>
      <c r="SM8" s="242"/>
      <c r="SN8" s="242"/>
      <c r="SO8" s="242"/>
      <c r="SP8" s="242"/>
      <c r="SQ8" s="242"/>
      <c r="SR8" s="242"/>
      <c r="SS8" s="242"/>
      <c r="ST8" s="242"/>
      <c r="SU8" s="242"/>
      <c r="SV8" s="242"/>
      <c r="SW8" s="242"/>
      <c r="SX8" s="242"/>
      <c r="SY8" s="242"/>
      <c r="SZ8" s="242"/>
      <c r="TA8" s="242"/>
      <c r="TB8" s="242"/>
      <c r="TC8" s="242"/>
      <c r="TD8" s="242"/>
      <c r="TE8" s="242"/>
      <c r="TF8" s="242"/>
      <c r="TG8" s="242"/>
      <c r="TH8" s="242"/>
      <c r="TI8" s="242"/>
      <c r="TJ8" s="242"/>
      <c r="TK8" s="242"/>
      <c r="TL8" s="242"/>
      <c r="TM8" s="242"/>
      <c r="TN8" s="242"/>
      <c r="TO8" s="242"/>
      <c r="TP8" s="242"/>
      <c r="TQ8" s="242"/>
      <c r="TR8" s="242"/>
      <c r="TS8" s="242"/>
      <c r="TT8" s="242"/>
      <c r="TU8" s="242"/>
      <c r="TV8" s="242"/>
      <c r="TW8" s="242"/>
      <c r="TX8" s="242"/>
      <c r="TY8" s="242"/>
      <c r="TZ8" s="242"/>
      <c r="UA8" s="242"/>
      <c r="UB8" s="242"/>
      <c r="UC8" s="242"/>
      <c r="UD8" s="242"/>
      <c r="UE8" s="242"/>
      <c r="UF8" s="242"/>
      <c r="UG8" s="242"/>
      <c r="UH8" s="242"/>
      <c r="UI8" s="242"/>
    </row>
    <row r="9" spans="1:555" s="243" customFormat="1" x14ac:dyDescent="0.2">
      <c r="A9" s="274"/>
      <c r="B9" s="214" t="s">
        <v>205</v>
      </c>
      <c r="C9" s="275"/>
      <c r="D9" s="276">
        <v>4301</v>
      </c>
      <c r="E9" s="277"/>
      <c r="F9" s="277"/>
      <c r="G9" s="277"/>
      <c r="H9" s="278"/>
      <c r="I9" s="279"/>
      <c r="J9" s="280"/>
      <c r="K9" s="281"/>
      <c r="L9" s="443"/>
      <c r="M9" s="269"/>
      <c r="N9" s="269"/>
      <c r="O9" s="269"/>
      <c r="Q9" s="282"/>
      <c r="S9" s="269"/>
      <c r="T9" s="269"/>
      <c r="U9" s="269"/>
      <c r="V9" s="269"/>
      <c r="W9" s="269"/>
      <c r="X9" s="209"/>
      <c r="Y9" s="209"/>
      <c r="Z9" s="242"/>
      <c r="AA9" s="242"/>
      <c r="AB9" s="242"/>
      <c r="AC9" s="242"/>
      <c r="AD9" s="242"/>
      <c r="AE9" s="242"/>
      <c r="AF9" s="242"/>
      <c r="AG9" s="242"/>
      <c r="AH9" s="242"/>
      <c r="AI9" s="242"/>
      <c r="AJ9" s="242"/>
      <c r="AK9" s="242"/>
      <c r="AL9" s="242"/>
      <c r="AM9" s="242"/>
      <c r="AN9" s="242"/>
      <c r="AO9" s="242"/>
      <c r="AP9" s="242"/>
      <c r="AQ9" s="242"/>
      <c r="AR9" s="242"/>
      <c r="AS9" s="242"/>
      <c r="AT9" s="242"/>
      <c r="AU9" s="242"/>
      <c r="AV9" s="242"/>
      <c r="AW9" s="242"/>
      <c r="AX9" s="242"/>
      <c r="AY9" s="242"/>
      <c r="AZ9" s="242"/>
      <c r="BA9" s="242"/>
      <c r="BB9" s="242"/>
      <c r="BC9" s="242"/>
      <c r="BD9" s="242"/>
      <c r="BE9" s="242"/>
      <c r="BF9" s="242"/>
      <c r="BG9" s="242"/>
      <c r="BH9" s="242"/>
      <c r="BI9" s="242"/>
      <c r="BJ9" s="242"/>
      <c r="BK9" s="242"/>
      <c r="BL9" s="242"/>
      <c r="BM9" s="242"/>
      <c r="BN9" s="242"/>
      <c r="BO9" s="242"/>
      <c r="BP9" s="242"/>
      <c r="BQ9" s="242"/>
      <c r="BR9" s="242"/>
      <c r="BS9" s="242"/>
      <c r="BT9" s="242"/>
      <c r="BU9" s="242"/>
      <c r="BV9" s="242"/>
      <c r="BW9" s="242"/>
      <c r="BX9" s="242"/>
      <c r="BY9" s="242"/>
      <c r="BZ9" s="242"/>
      <c r="CA9" s="242"/>
      <c r="CB9" s="242"/>
      <c r="CC9" s="242"/>
      <c r="CD9" s="242"/>
      <c r="CE9" s="242"/>
      <c r="CF9" s="242"/>
      <c r="CG9" s="242"/>
      <c r="CH9" s="242"/>
      <c r="CI9" s="242"/>
      <c r="CJ9" s="242"/>
      <c r="CK9" s="242"/>
      <c r="CL9" s="242"/>
      <c r="CM9" s="242"/>
      <c r="CN9" s="242"/>
      <c r="CO9" s="242"/>
      <c r="CP9" s="242"/>
      <c r="CQ9" s="242"/>
      <c r="CR9" s="242"/>
      <c r="CS9" s="242"/>
      <c r="CT9" s="242"/>
      <c r="CU9" s="242"/>
      <c r="CV9" s="242"/>
      <c r="CW9" s="242"/>
      <c r="CX9" s="242"/>
      <c r="CY9" s="242"/>
      <c r="CZ9" s="242"/>
      <c r="DA9" s="242"/>
      <c r="DB9" s="242"/>
      <c r="DC9" s="242"/>
      <c r="DD9" s="242"/>
      <c r="DE9" s="242"/>
      <c r="DF9" s="242"/>
      <c r="DG9" s="242"/>
      <c r="DH9" s="242"/>
      <c r="DI9" s="242"/>
      <c r="DJ9" s="242"/>
      <c r="DK9" s="242"/>
      <c r="DL9" s="242"/>
      <c r="DM9" s="242"/>
      <c r="DN9" s="242"/>
      <c r="DO9" s="242"/>
      <c r="DP9" s="242"/>
      <c r="DQ9" s="242"/>
      <c r="DR9" s="242"/>
      <c r="DS9" s="242"/>
      <c r="DT9" s="242"/>
      <c r="DU9" s="242"/>
      <c r="DV9" s="242"/>
      <c r="DW9" s="242"/>
      <c r="DX9" s="242"/>
      <c r="DY9" s="242"/>
      <c r="DZ9" s="242"/>
      <c r="EA9" s="242"/>
      <c r="EB9" s="242"/>
      <c r="EC9" s="242"/>
      <c r="ED9" s="242"/>
      <c r="EE9" s="242"/>
      <c r="EF9" s="242"/>
      <c r="EG9" s="242"/>
      <c r="EH9" s="242"/>
      <c r="EI9" s="242"/>
      <c r="EJ9" s="242"/>
      <c r="EK9" s="242"/>
      <c r="EL9" s="242"/>
      <c r="EM9" s="242"/>
      <c r="EN9" s="242"/>
      <c r="EO9" s="242"/>
      <c r="EP9" s="242"/>
      <c r="EQ9" s="242"/>
      <c r="ER9" s="242"/>
      <c r="ES9" s="242"/>
      <c r="ET9" s="242"/>
      <c r="EU9" s="242"/>
      <c r="EV9" s="242"/>
      <c r="EW9" s="242"/>
      <c r="EX9" s="242"/>
      <c r="EY9" s="242"/>
      <c r="EZ9" s="242"/>
      <c r="FA9" s="242"/>
      <c r="FB9" s="242"/>
      <c r="FC9" s="242"/>
      <c r="FD9" s="242"/>
      <c r="FE9" s="242"/>
      <c r="FF9" s="242"/>
      <c r="FG9" s="242"/>
      <c r="FH9" s="242"/>
      <c r="FI9" s="242"/>
      <c r="FJ9" s="242"/>
      <c r="FK9" s="242"/>
      <c r="FL9" s="242"/>
      <c r="FM9" s="242"/>
      <c r="FN9" s="242"/>
      <c r="FO9" s="242"/>
      <c r="FP9" s="242"/>
      <c r="FQ9" s="242"/>
      <c r="FR9" s="242"/>
      <c r="FS9" s="242"/>
      <c r="FT9" s="242"/>
      <c r="FU9" s="242"/>
      <c r="FV9" s="242"/>
      <c r="FW9" s="242"/>
      <c r="FX9" s="242"/>
      <c r="FY9" s="242"/>
      <c r="FZ9" s="242"/>
      <c r="GA9" s="242"/>
      <c r="GB9" s="242"/>
      <c r="GC9" s="242"/>
      <c r="GD9" s="242"/>
      <c r="GE9" s="242"/>
      <c r="GF9" s="242"/>
      <c r="GG9" s="242"/>
      <c r="GH9" s="242"/>
      <c r="GI9" s="242"/>
      <c r="GJ9" s="242"/>
      <c r="GK9" s="242"/>
      <c r="GL9" s="242"/>
      <c r="GM9" s="242"/>
      <c r="GN9" s="242"/>
      <c r="GO9" s="242"/>
      <c r="GP9" s="242"/>
      <c r="GQ9" s="242"/>
      <c r="GR9" s="242"/>
      <c r="GS9" s="242"/>
      <c r="GT9" s="242"/>
      <c r="GU9" s="242"/>
      <c r="GV9" s="242"/>
      <c r="GW9" s="242"/>
      <c r="GX9" s="242"/>
      <c r="GY9" s="242"/>
      <c r="GZ9" s="242"/>
      <c r="HA9" s="242"/>
      <c r="HB9" s="242"/>
      <c r="HC9" s="242"/>
      <c r="HD9" s="242"/>
      <c r="HE9" s="242"/>
      <c r="HF9" s="242"/>
      <c r="HG9" s="242"/>
      <c r="HH9" s="242"/>
      <c r="HI9" s="242"/>
      <c r="HJ9" s="242"/>
      <c r="HK9" s="242"/>
      <c r="HL9" s="242"/>
      <c r="HM9" s="242"/>
      <c r="HN9" s="242"/>
      <c r="HO9" s="242"/>
      <c r="HP9" s="242"/>
      <c r="HQ9" s="242"/>
      <c r="HR9" s="242"/>
      <c r="HS9" s="242"/>
      <c r="HT9" s="242"/>
      <c r="HU9" s="242"/>
      <c r="HV9" s="242"/>
      <c r="HW9" s="242"/>
      <c r="HX9" s="242"/>
      <c r="HY9" s="242"/>
      <c r="HZ9" s="242"/>
      <c r="IA9" s="242"/>
      <c r="IB9" s="242"/>
      <c r="IC9" s="242"/>
      <c r="ID9" s="242"/>
      <c r="IE9" s="242"/>
      <c r="IF9" s="242"/>
      <c r="IG9" s="242"/>
      <c r="IH9" s="242"/>
      <c r="II9" s="242"/>
      <c r="IJ9" s="242"/>
      <c r="IK9" s="242"/>
      <c r="IL9" s="242"/>
      <c r="IM9" s="242"/>
      <c r="IN9" s="242"/>
      <c r="IO9" s="242"/>
      <c r="IP9" s="242"/>
      <c r="IQ9" s="242"/>
      <c r="IR9" s="242"/>
      <c r="IS9" s="242"/>
      <c r="IT9" s="242"/>
      <c r="IU9" s="242"/>
      <c r="IV9" s="242"/>
      <c r="IW9" s="242"/>
      <c r="IX9" s="242"/>
      <c r="IY9" s="242"/>
      <c r="IZ9" s="242"/>
      <c r="JA9" s="242"/>
      <c r="JB9" s="242"/>
      <c r="JC9" s="242"/>
      <c r="JD9" s="242"/>
      <c r="JE9" s="242"/>
      <c r="JF9" s="242"/>
      <c r="JG9" s="242"/>
      <c r="JH9" s="242"/>
      <c r="JI9" s="242"/>
      <c r="JJ9" s="242"/>
      <c r="JK9" s="242"/>
      <c r="JL9" s="242"/>
      <c r="JM9" s="242"/>
      <c r="JN9" s="242"/>
      <c r="JO9" s="242"/>
      <c r="JP9" s="242"/>
      <c r="JQ9" s="242"/>
      <c r="JR9" s="242"/>
      <c r="JS9" s="242"/>
      <c r="JT9" s="242"/>
      <c r="JU9" s="242"/>
      <c r="JV9" s="242"/>
      <c r="JW9" s="242"/>
      <c r="JX9" s="242"/>
      <c r="JY9" s="242"/>
      <c r="JZ9" s="242"/>
      <c r="KA9" s="242"/>
      <c r="KB9" s="242"/>
      <c r="KC9" s="242"/>
      <c r="KD9" s="242"/>
      <c r="KE9" s="242"/>
      <c r="KF9" s="242"/>
      <c r="KG9" s="242"/>
      <c r="KH9" s="242"/>
      <c r="KI9" s="242"/>
      <c r="KJ9" s="242"/>
      <c r="KK9" s="242"/>
      <c r="KL9" s="242"/>
      <c r="KM9" s="242"/>
      <c r="KN9" s="242"/>
      <c r="KO9" s="242"/>
      <c r="KP9" s="242"/>
      <c r="KQ9" s="242"/>
      <c r="KR9" s="242"/>
      <c r="KS9" s="242"/>
      <c r="KT9" s="242"/>
      <c r="KU9" s="242"/>
      <c r="KV9" s="242"/>
      <c r="KW9" s="242"/>
      <c r="KX9" s="242"/>
      <c r="KY9" s="242"/>
      <c r="KZ9" s="242"/>
      <c r="LA9" s="242"/>
      <c r="LB9" s="242"/>
      <c r="LC9" s="242"/>
      <c r="LD9" s="242"/>
      <c r="LE9" s="242"/>
      <c r="LF9" s="242"/>
      <c r="LG9" s="242"/>
      <c r="LH9" s="242"/>
      <c r="LI9" s="242"/>
      <c r="LJ9" s="242"/>
      <c r="LK9" s="242"/>
      <c r="LL9" s="242"/>
      <c r="LM9" s="242"/>
      <c r="LN9" s="242"/>
      <c r="LO9" s="242"/>
      <c r="LP9" s="242"/>
      <c r="LQ9" s="242"/>
      <c r="LR9" s="242"/>
      <c r="LS9" s="242"/>
      <c r="LT9" s="242"/>
      <c r="LU9" s="242"/>
      <c r="LV9" s="242"/>
      <c r="LW9" s="242"/>
      <c r="LX9" s="242"/>
      <c r="LY9" s="242"/>
      <c r="LZ9" s="242"/>
      <c r="MA9" s="242"/>
      <c r="MB9" s="242"/>
      <c r="MC9" s="242"/>
      <c r="MD9" s="242"/>
      <c r="ME9" s="242"/>
      <c r="MF9" s="242"/>
      <c r="MG9" s="242"/>
      <c r="MH9" s="242"/>
      <c r="MI9" s="242"/>
      <c r="MJ9" s="242"/>
      <c r="MK9" s="242"/>
      <c r="ML9" s="242"/>
      <c r="MM9" s="242"/>
      <c r="MN9" s="242"/>
      <c r="MO9" s="242"/>
      <c r="MP9" s="242"/>
      <c r="MQ9" s="242"/>
      <c r="MR9" s="242"/>
      <c r="MS9" s="242"/>
      <c r="MT9" s="242"/>
      <c r="MU9" s="242"/>
      <c r="MV9" s="242"/>
      <c r="MW9" s="242"/>
      <c r="MX9" s="242"/>
      <c r="MY9" s="242"/>
      <c r="MZ9" s="242"/>
      <c r="NA9" s="242"/>
      <c r="NB9" s="242"/>
      <c r="NC9" s="242"/>
      <c r="ND9" s="242"/>
      <c r="NE9" s="242"/>
      <c r="NF9" s="242"/>
      <c r="NG9" s="242"/>
      <c r="NH9" s="242"/>
      <c r="NI9" s="242"/>
      <c r="NJ9" s="242"/>
      <c r="NK9" s="242"/>
      <c r="NL9" s="242"/>
      <c r="NM9" s="242"/>
      <c r="NN9" s="242"/>
      <c r="NO9" s="242"/>
      <c r="NP9" s="242"/>
      <c r="NQ9" s="242"/>
      <c r="NR9" s="242"/>
      <c r="NS9" s="242"/>
      <c r="NT9" s="242"/>
      <c r="NU9" s="242"/>
      <c r="NV9" s="242"/>
      <c r="NW9" s="242"/>
      <c r="NX9" s="242"/>
      <c r="NY9" s="242"/>
      <c r="NZ9" s="242"/>
      <c r="OA9" s="242"/>
      <c r="OB9" s="242"/>
      <c r="OC9" s="242"/>
      <c r="OD9" s="242"/>
      <c r="OE9" s="242"/>
      <c r="OF9" s="242"/>
      <c r="OG9" s="242"/>
      <c r="OH9" s="242"/>
      <c r="OI9" s="242"/>
      <c r="OJ9" s="242"/>
      <c r="OK9" s="242"/>
      <c r="OL9" s="242"/>
      <c r="OM9" s="242"/>
      <c r="ON9" s="242"/>
      <c r="OO9" s="242"/>
      <c r="OP9" s="242"/>
      <c r="OQ9" s="242"/>
      <c r="OR9" s="242"/>
      <c r="OS9" s="242"/>
      <c r="OT9" s="242"/>
      <c r="OU9" s="242"/>
      <c r="OV9" s="242"/>
      <c r="OW9" s="242"/>
      <c r="OX9" s="242"/>
      <c r="OY9" s="242"/>
      <c r="OZ9" s="242"/>
      <c r="PA9" s="242"/>
      <c r="PB9" s="242"/>
      <c r="PC9" s="242"/>
      <c r="PD9" s="242"/>
      <c r="PE9" s="242"/>
      <c r="PF9" s="242"/>
      <c r="PG9" s="242"/>
      <c r="PH9" s="242"/>
      <c r="PI9" s="242"/>
      <c r="PJ9" s="242"/>
      <c r="PK9" s="242"/>
      <c r="PL9" s="242"/>
      <c r="PM9" s="242"/>
      <c r="PN9" s="242"/>
      <c r="PO9" s="242"/>
      <c r="PP9" s="242"/>
      <c r="PQ9" s="242"/>
      <c r="PR9" s="242"/>
      <c r="PS9" s="242"/>
      <c r="PT9" s="242"/>
      <c r="PU9" s="242"/>
      <c r="PV9" s="242"/>
      <c r="PW9" s="242"/>
      <c r="PX9" s="242"/>
      <c r="PY9" s="242"/>
      <c r="PZ9" s="242"/>
      <c r="QA9" s="242"/>
      <c r="QB9" s="242"/>
      <c r="QC9" s="242"/>
      <c r="QD9" s="242"/>
      <c r="QE9" s="242"/>
      <c r="QF9" s="242"/>
      <c r="QG9" s="242"/>
      <c r="QH9" s="242"/>
      <c r="QI9" s="242"/>
      <c r="QJ9" s="242"/>
      <c r="QK9" s="242"/>
      <c r="QL9" s="242"/>
      <c r="QM9" s="242"/>
      <c r="QN9" s="242"/>
      <c r="QO9" s="242"/>
      <c r="QP9" s="242"/>
      <c r="QQ9" s="242"/>
      <c r="QR9" s="242"/>
      <c r="QS9" s="242"/>
      <c r="QT9" s="242"/>
      <c r="QU9" s="242"/>
      <c r="QV9" s="242"/>
      <c r="QW9" s="242"/>
      <c r="QX9" s="242"/>
      <c r="QY9" s="242"/>
      <c r="QZ9" s="242"/>
      <c r="RA9" s="242"/>
      <c r="RB9" s="242"/>
      <c r="RC9" s="242"/>
      <c r="RD9" s="242"/>
      <c r="RE9" s="242"/>
      <c r="RF9" s="242"/>
      <c r="RG9" s="242"/>
      <c r="RH9" s="242"/>
      <c r="RI9" s="242"/>
      <c r="RJ9" s="242"/>
      <c r="RK9" s="242"/>
      <c r="RL9" s="242"/>
      <c r="RM9" s="242"/>
      <c r="RN9" s="242"/>
      <c r="RO9" s="242"/>
      <c r="RP9" s="242"/>
      <c r="RQ9" s="242"/>
      <c r="RR9" s="242"/>
      <c r="RS9" s="242"/>
      <c r="RT9" s="242"/>
      <c r="RU9" s="242"/>
      <c r="RV9" s="242"/>
      <c r="RW9" s="242"/>
      <c r="RX9" s="242"/>
      <c r="RY9" s="242"/>
      <c r="RZ9" s="242"/>
      <c r="SA9" s="242"/>
      <c r="SB9" s="242"/>
      <c r="SC9" s="242"/>
      <c r="SD9" s="242"/>
      <c r="SE9" s="242"/>
      <c r="SF9" s="242"/>
      <c r="SG9" s="242"/>
      <c r="SH9" s="242"/>
      <c r="SI9" s="242"/>
      <c r="SJ9" s="242"/>
      <c r="SK9" s="242"/>
      <c r="SL9" s="242"/>
      <c r="SM9" s="242"/>
      <c r="SN9" s="242"/>
      <c r="SO9" s="242"/>
      <c r="SP9" s="242"/>
      <c r="SQ9" s="242"/>
      <c r="SR9" s="242"/>
      <c r="SS9" s="242"/>
      <c r="ST9" s="242"/>
      <c r="SU9" s="242"/>
      <c r="SV9" s="242"/>
      <c r="SW9" s="242"/>
      <c r="SX9" s="242"/>
      <c r="SY9" s="242"/>
      <c r="SZ9" s="242"/>
      <c r="TA9" s="242"/>
      <c r="TB9" s="242"/>
      <c r="TC9" s="242"/>
      <c r="TD9" s="242"/>
      <c r="TE9" s="242"/>
      <c r="TF9" s="242"/>
      <c r="TG9" s="242"/>
      <c r="TH9" s="242"/>
      <c r="TI9" s="242"/>
      <c r="TJ9" s="242"/>
      <c r="TK9" s="242"/>
      <c r="TL9" s="242"/>
      <c r="TM9" s="242"/>
      <c r="TN9" s="242"/>
      <c r="TO9" s="242"/>
      <c r="TP9" s="242"/>
      <c r="TQ9" s="242"/>
      <c r="TR9" s="242"/>
      <c r="TS9" s="242"/>
      <c r="TT9" s="242"/>
      <c r="TU9" s="242"/>
      <c r="TV9" s="242"/>
      <c r="TW9" s="242"/>
      <c r="TX9" s="242"/>
      <c r="TY9" s="242"/>
      <c r="TZ9" s="242"/>
      <c r="UA9" s="242"/>
      <c r="UB9" s="242"/>
      <c r="UC9" s="242"/>
      <c r="UD9" s="242"/>
      <c r="UE9" s="242"/>
      <c r="UF9" s="242"/>
      <c r="UG9" s="242"/>
      <c r="UH9" s="242"/>
      <c r="UI9" s="242"/>
    </row>
    <row r="10" spans="1:555" s="243" customFormat="1" x14ac:dyDescent="0.2">
      <c r="A10" s="274"/>
      <c r="B10" s="214" t="s">
        <v>189</v>
      </c>
      <c r="C10" s="275"/>
      <c r="D10" s="276">
        <v>430101</v>
      </c>
      <c r="E10" s="277"/>
      <c r="F10" s="277"/>
      <c r="G10" s="277"/>
      <c r="H10" s="278"/>
      <c r="I10" s="279"/>
      <c r="J10" s="280"/>
      <c r="K10" s="268"/>
      <c r="L10" s="444"/>
      <c r="N10" s="269"/>
      <c r="P10" s="269"/>
      <c r="Q10" s="283"/>
      <c r="S10" s="446"/>
      <c r="T10" s="446"/>
      <c r="U10" s="446"/>
      <c r="V10" s="447"/>
      <c r="W10" s="448"/>
      <c r="X10" s="269"/>
      <c r="Y10" s="209"/>
      <c r="Z10" s="242"/>
      <c r="AA10" s="242"/>
      <c r="AB10" s="242"/>
      <c r="AC10" s="242"/>
      <c r="AD10" s="242"/>
      <c r="AE10" s="242"/>
      <c r="AF10" s="242"/>
      <c r="AG10" s="242"/>
      <c r="AH10" s="242"/>
      <c r="AI10" s="242"/>
      <c r="AJ10" s="242"/>
      <c r="AK10" s="242"/>
      <c r="AL10" s="242"/>
      <c r="AM10" s="242"/>
      <c r="AN10" s="242"/>
      <c r="AO10" s="242"/>
      <c r="AP10" s="242"/>
      <c r="AQ10" s="242"/>
      <c r="AR10" s="242"/>
      <c r="AS10" s="242"/>
      <c r="AT10" s="242"/>
      <c r="AU10" s="242"/>
      <c r="AV10" s="242"/>
      <c r="AW10" s="242"/>
      <c r="AX10" s="242"/>
      <c r="AY10" s="242"/>
      <c r="AZ10" s="242"/>
      <c r="BA10" s="242"/>
      <c r="BB10" s="242"/>
      <c r="BC10" s="242"/>
      <c r="BD10" s="242"/>
      <c r="BE10" s="242"/>
      <c r="BF10" s="242"/>
      <c r="BG10" s="242"/>
      <c r="BH10" s="242"/>
      <c r="BI10" s="242"/>
      <c r="BJ10" s="242"/>
      <c r="BK10" s="242"/>
      <c r="BL10" s="242"/>
      <c r="BM10" s="242"/>
      <c r="BN10" s="242"/>
      <c r="BO10" s="242"/>
      <c r="BP10" s="242"/>
      <c r="BQ10" s="242"/>
      <c r="BR10" s="242"/>
      <c r="BS10" s="242"/>
      <c r="BT10" s="242"/>
      <c r="BU10" s="242"/>
      <c r="BV10" s="242"/>
      <c r="BW10" s="242"/>
      <c r="BX10" s="242"/>
      <c r="BY10" s="242"/>
      <c r="BZ10" s="242"/>
      <c r="CA10" s="242"/>
      <c r="CB10" s="242"/>
      <c r="CC10" s="242"/>
      <c r="CD10" s="242"/>
      <c r="CE10" s="242"/>
      <c r="CF10" s="242"/>
      <c r="CG10" s="242"/>
      <c r="CH10" s="242"/>
      <c r="CI10" s="242"/>
      <c r="CJ10" s="242"/>
      <c r="CK10" s="242"/>
      <c r="CL10" s="242"/>
      <c r="CM10" s="242"/>
      <c r="CN10" s="242"/>
      <c r="CO10" s="242"/>
      <c r="CP10" s="242"/>
      <c r="CQ10" s="242"/>
      <c r="CR10" s="242"/>
      <c r="CS10" s="242"/>
      <c r="CT10" s="242"/>
      <c r="CU10" s="242"/>
      <c r="CV10" s="242"/>
      <c r="CW10" s="242"/>
      <c r="CX10" s="242"/>
      <c r="CY10" s="242"/>
      <c r="CZ10" s="242"/>
      <c r="DA10" s="242"/>
      <c r="DB10" s="242"/>
      <c r="DC10" s="242"/>
      <c r="DD10" s="242"/>
      <c r="DE10" s="242"/>
      <c r="DF10" s="242"/>
      <c r="DG10" s="242"/>
      <c r="DH10" s="242"/>
      <c r="DI10" s="242"/>
      <c r="DJ10" s="242"/>
      <c r="DK10" s="242"/>
      <c r="DL10" s="242"/>
      <c r="DM10" s="242"/>
      <c r="DN10" s="242"/>
      <c r="DO10" s="242"/>
      <c r="DP10" s="242"/>
      <c r="DQ10" s="242"/>
      <c r="DR10" s="242"/>
      <c r="DS10" s="242"/>
      <c r="DT10" s="242"/>
      <c r="DU10" s="242"/>
      <c r="DV10" s="242"/>
      <c r="DW10" s="242"/>
      <c r="DX10" s="242"/>
      <c r="DY10" s="242"/>
      <c r="DZ10" s="242"/>
      <c r="EA10" s="242"/>
      <c r="EB10" s="242"/>
      <c r="EC10" s="242"/>
      <c r="ED10" s="242"/>
      <c r="EE10" s="242"/>
      <c r="EF10" s="242"/>
      <c r="EG10" s="242"/>
      <c r="EH10" s="242"/>
      <c r="EI10" s="242"/>
      <c r="EJ10" s="242"/>
      <c r="EK10" s="242"/>
      <c r="EL10" s="242"/>
      <c r="EM10" s="242"/>
      <c r="EN10" s="242"/>
      <c r="EO10" s="242"/>
      <c r="EP10" s="242"/>
      <c r="EQ10" s="242"/>
      <c r="ER10" s="242"/>
      <c r="ES10" s="242"/>
      <c r="ET10" s="242"/>
      <c r="EU10" s="242"/>
      <c r="EV10" s="242"/>
      <c r="EW10" s="242"/>
      <c r="EX10" s="242"/>
      <c r="EY10" s="242"/>
      <c r="EZ10" s="242"/>
      <c r="FA10" s="242"/>
      <c r="FB10" s="242"/>
      <c r="FC10" s="242"/>
      <c r="FD10" s="242"/>
      <c r="FE10" s="242"/>
      <c r="FF10" s="242"/>
      <c r="FG10" s="242"/>
      <c r="FH10" s="242"/>
      <c r="FI10" s="242"/>
      <c r="FJ10" s="242"/>
      <c r="FK10" s="242"/>
      <c r="FL10" s="242"/>
      <c r="FM10" s="242"/>
      <c r="FN10" s="242"/>
      <c r="FO10" s="242"/>
      <c r="FP10" s="242"/>
      <c r="FQ10" s="242"/>
      <c r="FR10" s="242"/>
      <c r="FS10" s="242"/>
      <c r="FT10" s="242"/>
      <c r="FU10" s="242"/>
      <c r="FV10" s="242"/>
      <c r="FW10" s="242"/>
      <c r="FX10" s="242"/>
      <c r="FY10" s="242"/>
      <c r="FZ10" s="242"/>
      <c r="GA10" s="242"/>
      <c r="GB10" s="242"/>
      <c r="GC10" s="242"/>
      <c r="GD10" s="242"/>
      <c r="GE10" s="242"/>
      <c r="GF10" s="242"/>
      <c r="GG10" s="242"/>
      <c r="GH10" s="242"/>
      <c r="GI10" s="242"/>
      <c r="GJ10" s="242"/>
      <c r="GK10" s="242"/>
      <c r="GL10" s="242"/>
      <c r="GM10" s="242"/>
      <c r="GN10" s="242"/>
      <c r="GO10" s="242"/>
      <c r="GP10" s="242"/>
      <c r="GQ10" s="242"/>
      <c r="GR10" s="242"/>
      <c r="GS10" s="242"/>
      <c r="GT10" s="242"/>
      <c r="GU10" s="242"/>
      <c r="GV10" s="242"/>
      <c r="GW10" s="242"/>
      <c r="GX10" s="242"/>
      <c r="GY10" s="242"/>
      <c r="GZ10" s="242"/>
      <c r="HA10" s="242"/>
      <c r="HB10" s="242"/>
      <c r="HC10" s="242"/>
      <c r="HD10" s="242"/>
      <c r="HE10" s="242"/>
      <c r="HF10" s="242"/>
      <c r="HG10" s="242"/>
      <c r="HH10" s="242"/>
      <c r="HI10" s="242"/>
      <c r="HJ10" s="242"/>
      <c r="HK10" s="242"/>
      <c r="HL10" s="242"/>
      <c r="HM10" s="242"/>
      <c r="HN10" s="242"/>
      <c r="HO10" s="242"/>
      <c r="HP10" s="242"/>
      <c r="HQ10" s="242"/>
      <c r="HR10" s="242"/>
      <c r="HS10" s="242"/>
      <c r="HT10" s="242"/>
      <c r="HU10" s="242"/>
      <c r="HV10" s="242"/>
      <c r="HW10" s="242"/>
      <c r="HX10" s="242"/>
      <c r="HY10" s="242"/>
      <c r="HZ10" s="242"/>
      <c r="IA10" s="242"/>
      <c r="IB10" s="242"/>
      <c r="IC10" s="242"/>
      <c r="ID10" s="242"/>
      <c r="IE10" s="242"/>
      <c r="IF10" s="242"/>
      <c r="IG10" s="242"/>
      <c r="IH10" s="242"/>
      <c r="II10" s="242"/>
      <c r="IJ10" s="242"/>
      <c r="IK10" s="242"/>
      <c r="IL10" s="242"/>
      <c r="IM10" s="242"/>
      <c r="IN10" s="242"/>
      <c r="IO10" s="242"/>
      <c r="IP10" s="242"/>
      <c r="IQ10" s="242"/>
      <c r="IR10" s="242"/>
      <c r="IS10" s="242"/>
      <c r="IT10" s="242"/>
      <c r="IU10" s="242"/>
      <c r="IV10" s="242"/>
      <c r="IW10" s="242"/>
      <c r="IX10" s="242"/>
      <c r="IY10" s="242"/>
      <c r="IZ10" s="242"/>
      <c r="JA10" s="242"/>
      <c r="JB10" s="242"/>
      <c r="JC10" s="242"/>
      <c r="JD10" s="242"/>
      <c r="JE10" s="242"/>
      <c r="JF10" s="242"/>
      <c r="JG10" s="242"/>
      <c r="JH10" s="242"/>
      <c r="JI10" s="242"/>
      <c r="JJ10" s="242"/>
      <c r="JK10" s="242"/>
      <c r="JL10" s="242"/>
      <c r="JM10" s="242"/>
      <c r="JN10" s="242"/>
      <c r="JO10" s="242"/>
      <c r="JP10" s="242"/>
      <c r="JQ10" s="242"/>
      <c r="JR10" s="242"/>
      <c r="JS10" s="242"/>
      <c r="JT10" s="242"/>
      <c r="JU10" s="242"/>
      <c r="JV10" s="242"/>
      <c r="JW10" s="242"/>
      <c r="JX10" s="242"/>
      <c r="JY10" s="242"/>
      <c r="JZ10" s="242"/>
      <c r="KA10" s="242"/>
      <c r="KB10" s="242"/>
      <c r="KC10" s="242"/>
      <c r="KD10" s="242"/>
      <c r="KE10" s="242"/>
      <c r="KF10" s="242"/>
      <c r="KG10" s="242"/>
      <c r="KH10" s="242"/>
      <c r="KI10" s="242"/>
      <c r="KJ10" s="242"/>
      <c r="KK10" s="242"/>
      <c r="KL10" s="242"/>
      <c r="KM10" s="242"/>
      <c r="KN10" s="242"/>
      <c r="KO10" s="242"/>
      <c r="KP10" s="242"/>
      <c r="KQ10" s="242"/>
      <c r="KR10" s="242"/>
      <c r="KS10" s="242"/>
      <c r="KT10" s="242"/>
      <c r="KU10" s="242"/>
      <c r="KV10" s="242"/>
      <c r="KW10" s="242"/>
      <c r="KX10" s="242"/>
      <c r="KY10" s="242"/>
      <c r="KZ10" s="242"/>
      <c r="LA10" s="242"/>
      <c r="LB10" s="242"/>
      <c r="LC10" s="242"/>
      <c r="LD10" s="242"/>
      <c r="LE10" s="242"/>
      <c r="LF10" s="242"/>
      <c r="LG10" s="242"/>
      <c r="LH10" s="242"/>
      <c r="LI10" s="242"/>
      <c r="LJ10" s="242"/>
      <c r="LK10" s="242"/>
      <c r="LL10" s="242"/>
      <c r="LM10" s="242"/>
      <c r="LN10" s="242"/>
      <c r="LO10" s="242"/>
      <c r="LP10" s="242"/>
      <c r="LQ10" s="242"/>
      <c r="LR10" s="242"/>
      <c r="LS10" s="242"/>
      <c r="LT10" s="242"/>
      <c r="LU10" s="242"/>
      <c r="LV10" s="242"/>
      <c r="LW10" s="242"/>
      <c r="LX10" s="242"/>
      <c r="LY10" s="242"/>
      <c r="LZ10" s="242"/>
      <c r="MA10" s="242"/>
      <c r="MB10" s="242"/>
      <c r="MC10" s="242"/>
      <c r="MD10" s="242"/>
      <c r="ME10" s="242"/>
      <c r="MF10" s="242"/>
      <c r="MG10" s="242"/>
      <c r="MH10" s="242"/>
      <c r="MI10" s="242"/>
      <c r="MJ10" s="242"/>
      <c r="MK10" s="242"/>
      <c r="ML10" s="242"/>
      <c r="MM10" s="242"/>
      <c r="MN10" s="242"/>
      <c r="MO10" s="242"/>
      <c r="MP10" s="242"/>
      <c r="MQ10" s="242"/>
      <c r="MR10" s="242"/>
      <c r="MS10" s="242"/>
      <c r="MT10" s="242"/>
      <c r="MU10" s="242"/>
      <c r="MV10" s="242"/>
      <c r="MW10" s="242"/>
      <c r="MX10" s="242"/>
      <c r="MY10" s="242"/>
      <c r="MZ10" s="242"/>
      <c r="NA10" s="242"/>
      <c r="NB10" s="242"/>
      <c r="NC10" s="242"/>
      <c r="ND10" s="242"/>
      <c r="NE10" s="242"/>
      <c r="NF10" s="242"/>
      <c r="NG10" s="242"/>
      <c r="NH10" s="242"/>
      <c r="NI10" s="242"/>
      <c r="NJ10" s="242"/>
      <c r="NK10" s="242"/>
      <c r="NL10" s="242"/>
      <c r="NM10" s="242"/>
      <c r="NN10" s="242"/>
      <c r="NO10" s="242"/>
      <c r="NP10" s="242"/>
      <c r="NQ10" s="242"/>
      <c r="NR10" s="242"/>
      <c r="NS10" s="242"/>
      <c r="NT10" s="242"/>
      <c r="NU10" s="242"/>
      <c r="NV10" s="242"/>
      <c r="NW10" s="242"/>
      <c r="NX10" s="242"/>
      <c r="NY10" s="242"/>
      <c r="NZ10" s="242"/>
      <c r="OA10" s="242"/>
      <c r="OB10" s="242"/>
      <c r="OC10" s="242"/>
      <c r="OD10" s="242"/>
      <c r="OE10" s="242"/>
      <c r="OF10" s="242"/>
      <c r="OG10" s="242"/>
      <c r="OH10" s="242"/>
      <c r="OI10" s="242"/>
      <c r="OJ10" s="242"/>
      <c r="OK10" s="242"/>
      <c r="OL10" s="242"/>
      <c r="OM10" s="242"/>
      <c r="ON10" s="242"/>
      <c r="OO10" s="242"/>
      <c r="OP10" s="242"/>
      <c r="OQ10" s="242"/>
      <c r="OR10" s="242"/>
      <c r="OS10" s="242"/>
      <c r="OT10" s="242"/>
      <c r="OU10" s="242"/>
      <c r="OV10" s="242"/>
      <c r="OW10" s="242"/>
      <c r="OX10" s="242"/>
      <c r="OY10" s="242"/>
      <c r="OZ10" s="242"/>
      <c r="PA10" s="242"/>
      <c r="PB10" s="242"/>
      <c r="PC10" s="242"/>
      <c r="PD10" s="242"/>
      <c r="PE10" s="242"/>
      <c r="PF10" s="242"/>
      <c r="PG10" s="242"/>
      <c r="PH10" s="242"/>
      <c r="PI10" s="242"/>
      <c r="PJ10" s="242"/>
      <c r="PK10" s="242"/>
      <c r="PL10" s="242"/>
      <c r="PM10" s="242"/>
      <c r="PN10" s="242"/>
      <c r="PO10" s="242"/>
      <c r="PP10" s="242"/>
      <c r="PQ10" s="242"/>
      <c r="PR10" s="242"/>
      <c r="PS10" s="242"/>
      <c r="PT10" s="242"/>
      <c r="PU10" s="242"/>
      <c r="PV10" s="242"/>
      <c r="PW10" s="242"/>
      <c r="PX10" s="242"/>
      <c r="PY10" s="242"/>
      <c r="PZ10" s="242"/>
      <c r="QA10" s="242"/>
      <c r="QB10" s="242"/>
      <c r="QC10" s="242"/>
      <c r="QD10" s="242"/>
      <c r="QE10" s="242"/>
      <c r="QF10" s="242"/>
      <c r="QG10" s="242"/>
      <c r="QH10" s="242"/>
      <c r="QI10" s="242"/>
      <c r="QJ10" s="242"/>
      <c r="QK10" s="242"/>
      <c r="QL10" s="242"/>
      <c r="QM10" s="242"/>
      <c r="QN10" s="242"/>
      <c r="QO10" s="242"/>
      <c r="QP10" s="242"/>
      <c r="QQ10" s="242"/>
      <c r="QR10" s="242"/>
      <c r="QS10" s="242"/>
      <c r="QT10" s="242"/>
      <c r="QU10" s="242"/>
      <c r="QV10" s="242"/>
      <c r="QW10" s="242"/>
      <c r="QX10" s="242"/>
      <c r="QY10" s="242"/>
      <c r="QZ10" s="242"/>
      <c r="RA10" s="242"/>
      <c r="RB10" s="242"/>
      <c r="RC10" s="242"/>
      <c r="RD10" s="242"/>
      <c r="RE10" s="242"/>
      <c r="RF10" s="242"/>
      <c r="RG10" s="242"/>
      <c r="RH10" s="242"/>
      <c r="RI10" s="242"/>
      <c r="RJ10" s="242"/>
      <c r="RK10" s="242"/>
      <c r="RL10" s="242"/>
      <c r="RM10" s="242"/>
      <c r="RN10" s="242"/>
      <c r="RO10" s="242"/>
      <c r="RP10" s="242"/>
      <c r="RQ10" s="242"/>
      <c r="RR10" s="242"/>
      <c r="RS10" s="242"/>
      <c r="RT10" s="242"/>
      <c r="RU10" s="242"/>
      <c r="RV10" s="242"/>
      <c r="RW10" s="242"/>
      <c r="RX10" s="242"/>
      <c r="RY10" s="242"/>
      <c r="RZ10" s="242"/>
      <c r="SA10" s="242"/>
      <c r="SB10" s="242"/>
      <c r="SC10" s="242"/>
      <c r="SD10" s="242"/>
      <c r="SE10" s="242"/>
      <c r="SF10" s="242"/>
      <c r="SG10" s="242"/>
      <c r="SH10" s="242"/>
      <c r="SI10" s="242"/>
      <c r="SJ10" s="242"/>
      <c r="SK10" s="242"/>
      <c r="SL10" s="242"/>
      <c r="SM10" s="242"/>
      <c r="SN10" s="242"/>
      <c r="SO10" s="242"/>
      <c r="SP10" s="242"/>
      <c r="SQ10" s="242"/>
      <c r="SR10" s="242"/>
      <c r="SS10" s="242"/>
      <c r="ST10" s="242"/>
      <c r="SU10" s="242"/>
      <c r="SV10" s="242"/>
      <c r="SW10" s="242"/>
      <c r="SX10" s="242"/>
      <c r="SY10" s="242"/>
      <c r="SZ10" s="242"/>
      <c r="TA10" s="242"/>
      <c r="TB10" s="242"/>
      <c r="TC10" s="242"/>
      <c r="TD10" s="242"/>
      <c r="TE10" s="242"/>
      <c r="TF10" s="242"/>
      <c r="TG10" s="242"/>
      <c r="TH10" s="242"/>
      <c r="TI10" s="242"/>
      <c r="TJ10" s="242"/>
      <c r="TK10" s="242"/>
      <c r="TL10" s="242"/>
      <c r="TM10" s="242"/>
      <c r="TN10" s="242"/>
      <c r="TO10" s="242"/>
      <c r="TP10" s="242"/>
      <c r="TQ10" s="242"/>
      <c r="TR10" s="242"/>
      <c r="TS10" s="242"/>
      <c r="TT10" s="242"/>
      <c r="TU10" s="242"/>
      <c r="TV10" s="242"/>
      <c r="TW10" s="242"/>
      <c r="TX10" s="242"/>
      <c r="TY10" s="242"/>
      <c r="TZ10" s="242"/>
      <c r="UA10" s="242"/>
      <c r="UB10" s="242"/>
      <c r="UC10" s="242"/>
      <c r="UD10" s="242"/>
      <c r="UE10" s="242"/>
      <c r="UF10" s="242"/>
      <c r="UG10" s="242"/>
      <c r="UH10" s="242"/>
      <c r="UI10" s="242"/>
    </row>
    <row r="11" spans="1:555" s="290" customFormat="1" ht="11.25" x14ac:dyDescent="0.2">
      <c r="A11" s="284"/>
      <c r="B11" s="214" t="s">
        <v>191</v>
      </c>
      <c r="C11" s="285"/>
      <c r="D11" s="286">
        <v>2024</v>
      </c>
      <c r="E11" s="287"/>
      <c r="F11" s="287"/>
      <c r="G11" s="287"/>
      <c r="H11" s="288"/>
      <c r="I11" s="289"/>
      <c r="K11" s="291"/>
      <c r="L11" s="445"/>
      <c r="M11" s="292"/>
      <c r="P11" s="292"/>
      <c r="Q11" s="292"/>
      <c r="S11" s="293"/>
      <c r="T11" s="292"/>
      <c r="U11" s="292"/>
      <c r="V11" s="292"/>
      <c r="W11" s="292"/>
      <c r="X11" s="210"/>
      <c r="Y11" s="210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  <c r="IW11" s="294"/>
      <c r="IX11" s="294"/>
      <c r="IY11" s="294"/>
      <c r="IZ11" s="294"/>
      <c r="JA11" s="294"/>
      <c r="JB11" s="294"/>
      <c r="JC11" s="294"/>
      <c r="JD11" s="294"/>
      <c r="JE11" s="294"/>
      <c r="JF11" s="294"/>
      <c r="JG11" s="294"/>
      <c r="JH11" s="294"/>
      <c r="JI11" s="294"/>
      <c r="JJ11" s="294"/>
      <c r="JK11" s="294"/>
      <c r="JL11" s="294"/>
      <c r="JM11" s="294"/>
      <c r="JN11" s="294"/>
      <c r="JO11" s="294"/>
      <c r="JP11" s="294"/>
      <c r="JQ11" s="294"/>
      <c r="JR11" s="294"/>
      <c r="JS11" s="294"/>
      <c r="JT11" s="294"/>
      <c r="JU11" s="294"/>
      <c r="JV11" s="294"/>
      <c r="JW11" s="294"/>
      <c r="JX11" s="294"/>
      <c r="JY11" s="294"/>
      <c r="JZ11" s="294"/>
      <c r="KA11" s="294"/>
      <c r="KB11" s="294"/>
      <c r="KC11" s="294"/>
      <c r="KD11" s="294"/>
      <c r="KE11" s="294"/>
      <c r="KF11" s="294"/>
      <c r="KG11" s="294"/>
      <c r="KH11" s="294"/>
      <c r="KI11" s="294"/>
      <c r="KJ11" s="294"/>
      <c r="KK11" s="294"/>
      <c r="KL11" s="294"/>
      <c r="KM11" s="294"/>
      <c r="KN11" s="294"/>
      <c r="KO11" s="294"/>
      <c r="KP11" s="294"/>
      <c r="KQ11" s="294"/>
      <c r="KR11" s="294"/>
      <c r="KS11" s="294"/>
      <c r="KT11" s="294"/>
      <c r="KU11" s="294"/>
      <c r="KV11" s="294"/>
      <c r="KW11" s="294"/>
      <c r="KX11" s="294"/>
      <c r="KY11" s="294"/>
      <c r="KZ11" s="294"/>
      <c r="LA11" s="294"/>
      <c r="LB11" s="294"/>
      <c r="LC11" s="294"/>
      <c r="LD11" s="294"/>
      <c r="LE11" s="294"/>
      <c r="LF11" s="294"/>
      <c r="LG11" s="294"/>
      <c r="LH11" s="294"/>
      <c r="LI11" s="294"/>
      <c r="LJ11" s="294"/>
      <c r="LK11" s="294"/>
      <c r="LL11" s="294"/>
      <c r="LM11" s="294"/>
      <c r="LN11" s="294"/>
      <c r="LO11" s="294"/>
      <c r="LP11" s="294"/>
      <c r="LQ11" s="294"/>
      <c r="LR11" s="294"/>
      <c r="LS11" s="294"/>
      <c r="LT11" s="294"/>
      <c r="LU11" s="294"/>
      <c r="LV11" s="294"/>
      <c r="LW11" s="294"/>
      <c r="LX11" s="294"/>
      <c r="LY11" s="294"/>
      <c r="LZ11" s="294"/>
      <c r="MA11" s="294"/>
      <c r="MB11" s="294"/>
      <c r="MC11" s="294"/>
      <c r="MD11" s="294"/>
      <c r="ME11" s="294"/>
      <c r="MF11" s="294"/>
      <c r="MG11" s="294"/>
      <c r="MH11" s="294"/>
      <c r="MI11" s="294"/>
      <c r="MJ11" s="294"/>
      <c r="MK11" s="294"/>
      <c r="ML11" s="294"/>
      <c r="MM11" s="294"/>
      <c r="MN11" s="294"/>
      <c r="MO11" s="294"/>
      <c r="MP11" s="294"/>
      <c r="MQ11" s="294"/>
      <c r="MR11" s="294"/>
      <c r="MS11" s="294"/>
      <c r="MT11" s="294"/>
      <c r="MU11" s="294"/>
      <c r="MV11" s="294"/>
      <c r="MW11" s="294"/>
      <c r="MX11" s="294"/>
      <c r="MY11" s="294"/>
      <c r="MZ11" s="294"/>
      <c r="NA11" s="294"/>
      <c r="NB11" s="294"/>
      <c r="NC11" s="294"/>
      <c r="ND11" s="294"/>
      <c r="NE11" s="294"/>
      <c r="NF11" s="294"/>
      <c r="NG11" s="294"/>
      <c r="NH11" s="294"/>
      <c r="NI11" s="294"/>
      <c r="NJ11" s="294"/>
      <c r="NK11" s="294"/>
      <c r="NL11" s="294"/>
      <c r="NM11" s="294"/>
      <c r="NN11" s="294"/>
      <c r="NO11" s="294"/>
      <c r="NP11" s="294"/>
      <c r="NQ11" s="294"/>
      <c r="NR11" s="294"/>
      <c r="NS11" s="294"/>
      <c r="NT11" s="294"/>
      <c r="NU11" s="294"/>
      <c r="NV11" s="294"/>
      <c r="NW11" s="294"/>
      <c r="NX11" s="294"/>
      <c r="NY11" s="294"/>
      <c r="NZ11" s="294"/>
      <c r="OA11" s="294"/>
      <c r="OB11" s="294"/>
      <c r="OC11" s="294"/>
      <c r="OD11" s="294"/>
      <c r="OE11" s="294"/>
      <c r="OF11" s="294"/>
      <c r="OG11" s="294"/>
      <c r="OH11" s="294"/>
      <c r="OI11" s="294"/>
      <c r="OJ11" s="294"/>
      <c r="OK11" s="294"/>
      <c r="OL11" s="294"/>
      <c r="OM11" s="294"/>
      <c r="ON11" s="294"/>
      <c r="OO11" s="294"/>
      <c r="OP11" s="294"/>
      <c r="OQ11" s="294"/>
      <c r="OR11" s="294"/>
      <c r="OS11" s="294"/>
      <c r="OT11" s="294"/>
      <c r="OU11" s="294"/>
      <c r="OV11" s="294"/>
      <c r="OW11" s="294"/>
      <c r="OX11" s="294"/>
      <c r="OY11" s="294"/>
      <c r="OZ11" s="294"/>
      <c r="PA11" s="294"/>
      <c r="PB11" s="294"/>
      <c r="PC11" s="294"/>
      <c r="PD11" s="294"/>
      <c r="PE11" s="294"/>
      <c r="PF11" s="294"/>
      <c r="PG11" s="294"/>
      <c r="PH11" s="294"/>
      <c r="PI11" s="294"/>
      <c r="PJ11" s="294"/>
      <c r="PK11" s="294"/>
      <c r="PL11" s="294"/>
      <c r="PM11" s="294"/>
      <c r="PN11" s="294"/>
      <c r="PO11" s="294"/>
      <c r="PP11" s="294"/>
      <c r="PQ11" s="294"/>
      <c r="PR11" s="294"/>
      <c r="PS11" s="294"/>
      <c r="PT11" s="294"/>
      <c r="PU11" s="294"/>
      <c r="PV11" s="294"/>
      <c r="PW11" s="294"/>
      <c r="PX11" s="294"/>
      <c r="PY11" s="294"/>
      <c r="PZ11" s="294"/>
      <c r="QA11" s="294"/>
      <c r="QB11" s="294"/>
      <c r="QC11" s="294"/>
      <c r="QD11" s="294"/>
      <c r="QE11" s="294"/>
      <c r="QF11" s="294"/>
      <c r="QG11" s="294"/>
      <c r="QH11" s="294"/>
      <c r="QI11" s="294"/>
      <c r="QJ11" s="294"/>
      <c r="QK11" s="294"/>
      <c r="QL11" s="294"/>
      <c r="QM11" s="294"/>
      <c r="QN11" s="294"/>
      <c r="QO11" s="294"/>
      <c r="QP11" s="294"/>
      <c r="QQ11" s="294"/>
      <c r="QR11" s="294"/>
      <c r="QS11" s="294"/>
      <c r="QT11" s="294"/>
      <c r="QU11" s="294"/>
      <c r="QV11" s="294"/>
      <c r="QW11" s="294"/>
      <c r="QX11" s="294"/>
      <c r="QY11" s="294"/>
      <c r="QZ11" s="294"/>
      <c r="RA11" s="294"/>
      <c r="RB11" s="294"/>
      <c r="RC11" s="294"/>
      <c r="RD11" s="294"/>
      <c r="RE11" s="294"/>
      <c r="RF11" s="294"/>
      <c r="RG11" s="294"/>
      <c r="RH11" s="294"/>
      <c r="RI11" s="294"/>
      <c r="RJ11" s="294"/>
      <c r="RK11" s="294"/>
      <c r="RL11" s="294"/>
      <c r="RM11" s="294"/>
      <c r="RN11" s="294"/>
      <c r="RO11" s="294"/>
      <c r="RP11" s="294"/>
      <c r="RQ11" s="294"/>
      <c r="RR11" s="294"/>
      <c r="RS11" s="294"/>
      <c r="RT11" s="294"/>
      <c r="RU11" s="294"/>
      <c r="RV11" s="294"/>
      <c r="RW11" s="294"/>
      <c r="RX11" s="294"/>
      <c r="RY11" s="294"/>
      <c r="RZ11" s="294"/>
      <c r="SA11" s="294"/>
      <c r="SB11" s="294"/>
      <c r="SC11" s="294"/>
      <c r="SD11" s="294"/>
      <c r="SE11" s="294"/>
      <c r="SF11" s="294"/>
      <c r="SG11" s="294"/>
      <c r="SH11" s="294"/>
      <c r="SI11" s="294"/>
      <c r="SJ11" s="294"/>
      <c r="SK11" s="294"/>
      <c r="SL11" s="294"/>
      <c r="SM11" s="294"/>
      <c r="SN11" s="294"/>
      <c r="SO11" s="294"/>
      <c r="SP11" s="294"/>
      <c r="SQ11" s="294"/>
      <c r="SR11" s="294"/>
      <c r="SS11" s="294"/>
      <c r="ST11" s="294"/>
      <c r="SU11" s="294"/>
      <c r="SV11" s="294"/>
      <c r="SW11" s="294"/>
      <c r="SX11" s="294"/>
      <c r="SY11" s="294"/>
      <c r="SZ11" s="294"/>
      <c r="TA11" s="294"/>
      <c r="TB11" s="294"/>
      <c r="TC11" s="294"/>
      <c r="TD11" s="294"/>
      <c r="TE11" s="294"/>
      <c r="TF11" s="294"/>
      <c r="TG11" s="294"/>
      <c r="TH11" s="294"/>
      <c r="TI11" s="294"/>
      <c r="TJ11" s="294"/>
      <c r="TK11" s="294"/>
      <c r="TL11" s="294"/>
      <c r="TM11" s="294"/>
      <c r="TN11" s="294"/>
      <c r="TO11" s="294"/>
      <c r="TP11" s="294"/>
      <c r="TQ11" s="294"/>
      <c r="TR11" s="294"/>
      <c r="TS11" s="294"/>
      <c r="TT11" s="294"/>
      <c r="TU11" s="294"/>
      <c r="TV11" s="294"/>
      <c r="TW11" s="294"/>
      <c r="TX11" s="294"/>
      <c r="TY11" s="294"/>
      <c r="TZ11" s="294"/>
      <c r="UA11" s="294"/>
      <c r="UB11" s="294"/>
      <c r="UC11" s="294"/>
      <c r="UD11" s="294"/>
      <c r="UE11" s="294"/>
      <c r="UF11" s="294"/>
      <c r="UG11" s="294"/>
      <c r="UH11" s="294"/>
      <c r="UI11" s="294"/>
    </row>
    <row r="12" spans="1:555" s="243" customFormat="1" x14ac:dyDescent="0.15">
      <c r="A12" s="274"/>
      <c r="B12" s="214" t="s">
        <v>18</v>
      </c>
      <c r="C12" s="275"/>
      <c r="D12" s="214" t="s">
        <v>247</v>
      </c>
      <c r="E12" s="277"/>
      <c r="F12" s="277"/>
      <c r="G12" s="277"/>
      <c r="H12" s="278"/>
      <c r="I12" s="279"/>
      <c r="J12" s="280"/>
      <c r="K12" s="281"/>
      <c r="L12" s="295"/>
      <c r="M12" s="295"/>
      <c r="N12" s="295"/>
      <c r="O12" s="295"/>
      <c r="P12" s="295"/>
      <c r="Q12" s="295"/>
      <c r="R12" s="295"/>
      <c r="S12" s="295"/>
      <c r="T12" s="295"/>
      <c r="U12" s="295"/>
      <c r="V12" s="295"/>
      <c r="W12" s="295"/>
      <c r="X12" s="211"/>
      <c r="Y12" s="211"/>
      <c r="Z12" s="242"/>
      <c r="AA12" s="242"/>
      <c r="AB12" s="242"/>
      <c r="AC12" s="242"/>
      <c r="AD12" s="242"/>
      <c r="AE12" s="242"/>
      <c r="AF12" s="242"/>
      <c r="AG12" s="242"/>
      <c r="AH12" s="242"/>
      <c r="AI12" s="242"/>
      <c r="AJ12" s="242"/>
      <c r="AK12" s="242"/>
      <c r="AL12" s="242"/>
      <c r="AM12" s="242"/>
      <c r="AN12" s="242"/>
      <c r="AO12" s="242"/>
      <c r="AP12" s="242"/>
      <c r="AQ12" s="242"/>
      <c r="AR12" s="242"/>
      <c r="AS12" s="242"/>
      <c r="AT12" s="242"/>
      <c r="AU12" s="242"/>
      <c r="AV12" s="242"/>
      <c r="AW12" s="242"/>
      <c r="AX12" s="242"/>
      <c r="AY12" s="242"/>
      <c r="AZ12" s="242"/>
      <c r="BA12" s="242"/>
      <c r="BB12" s="242"/>
      <c r="BC12" s="242"/>
      <c r="BD12" s="242"/>
      <c r="BE12" s="242"/>
      <c r="BF12" s="242"/>
      <c r="BG12" s="242"/>
      <c r="BH12" s="242"/>
      <c r="BI12" s="242"/>
      <c r="BJ12" s="242"/>
      <c r="BK12" s="242"/>
      <c r="BL12" s="242"/>
      <c r="BM12" s="242"/>
      <c r="BN12" s="242"/>
      <c r="BO12" s="242"/>
      <c r="BP12" s="242"/>
      <c r="BQ12" s="242"/>
      <c r="BR12" s="242"/>
      <c r="BS12" s="242"/>
      <c r="BT12" s="242"/>
      <c r="BU12" s="242"/>
      <c r="BV12" s="242"/>
      <c r="BW12" s="242"/>
      <c r="BX12" s="242"/>
      <c r="BY12" s="242"/>
      <c r="BZ12" s="242"/>
      <c r="CA12" s="242"/>
      <c r="CB12" s="242"/>
      <c r="CC12" s="242"/>
      <c r="CD12" s="242"/>
      <c r="CE12" s="242"/>
      <c r="CF12" s="242"/>
      <c r="CG12" s="242"/>
      <c r="CH12" s="242"/>
      <c r="CI12" s="242"/>
      <c r="CJ12" s="242"/>
      <c r="CK12" s="242"/>
      <c r="CL12" s="242"/>
      <c r="CM12" s="242"/>
      <c r="CN12" s="242"/>
      <c r="CO12" s="242"/>
      <c r="CP12" s="242"/>
      <c r="CQ12" s="242"/>
      <c r="CR12" s="242"/>
      <c r="CS12" s="242"/>
      <c r="CT12" s="242"/>
      <c r="CU12" s="242"/>
      <c r="CV12" s="242"/>
      <c r="CW12" s="242"/>
      <c r="CX12" s="242"/>
      <c r="CY12" s="242"/>
      <c r="CZ12" s="242"/>
      <c r="DA12" s="242"/>
      <c r="DB12" s="242"/>
      <c r="DC12" s="242"/>
      <c r="DD12" s="242"/>
      <c r="DE12" s="242"/>
      <c r="DF12" s="242"/>
      <c r="DG12" s="242"/>
      <c r="DH12" s="242"/>
      <c r="DI12" s="242"/>
      <c r="DJ12" s="242"/>
      <c r="DK12" s="242"/>
      <c r="DL12" s="242"/>
      <c r="DM12" s="242"/>
      <c r="DN12" s="242"/>
      <c r="DO12" s="242"/>
      <c r="DP12" s="242"/>
      <c r="DQ12" s="242"/>
      <c r="DR12" s="242"/>
      <c r="DS12" s="242"/>
      <c r="DT12" s="242"/>
      <c r="DU12" s="242"/>
      <c r="DV12" s="242"/>
      <c r="DW12" s="242"/>
      <c r="DX12" s="242"/>
      <c r="DY12" s="242"/>
      <c r="DZ12" s="242"/>
      <c r="EA12" s="242"/>
      <c r="EB12" s="242"/>
      <c r="EC12" s="242"/>
      <c r="ED12" s="242"/>
      <c r="EE12" s="242"/>
      <c r="EF12" s="242"/>
      <c r="EG12" s="242"/>
      <c r="EH12" s="242"/>
      <c r="EI12" s="242"/>
      <c r="EJ12" s="242"/>
      <c r="EK12" s="242"/>
      <c r="EL12" s="242"/>
      <c r="EM12" s="242"/>
      <c r="EN12" s="242"/>
      <c r="EO12" s="242"/>
      <c r="EP12" s="242"/>
      <c r="EQ12" s="242"/>
      <c r="ER12" s="242"/>
      <c r="ES12" s="242"/>
      <c r="ET12" s="242"/>
      <c r="EU12" s="242"/>
      <c r="EV12" s="242"/>
      <c r="EW12" s="242"/>
      <c r="EX12" s="242"/>
      <c r="EY12" s="242"/>
      <c r="EZ12" s="242"/>
      <c r="FA12" s="242"/>
      <c r="FB12" s="242"/>
      <c r="FC12" s="242"/>
      <c r="FD12" s="242"/>
      <c r="FE12" s="242"/>
      <c r="FF12" s="242"/>
      <c r="FG12" s="242"/>
      <c r="FH12" s="242"/>
      <c r="FI12" s="242"/>
      <c r="FJ12" s="242"/>
      <c r="FK12" s="242"/>
      <c r="FL12" s="242"/>
      <c r="FM12" s="242"/>
      <c r="FN12" s="242"/>
      <c r="FO12" s="242"/>
      <c r="FP12" s="242"/>
      <c r="FQ12" s="242"/>
      <c r="FR12" s="242"/>
      <c r="FS12" s="242"/>
      <c r="FT12" s="242"/>
      <c r="FU12" s="242"/>
      <c r="FV12" s="242"/>
      <c r="FW12" s="242"/>
      <c r="FX12" s="242"/>
      <c r="FY12" s="242"/>
      <c r="FZ12" s="242"/>
      <c r="GA12" s="242"/>
      <c r="GB12" s="242"/>
      <c r="GC12" s="242"/>
      <c r="GD12" s="242"/>
      <c r="GE12" s="242"/>
      <c r="GF12" s="242"/>
      <c r="GG12" s="242"/>
      <c r="GH12" s="242"/>
      <c r="GI12" s="242"/>
      <c r="GJ12" s="242"/>
      <c r="GK12" s="242"/>
      <c r="GL12" s="242"/>
      <c r="GM12" s="242"/>
      <c r="GN12" s="242"/>
      <c r="GO12" s="242"/>
      <c r="GP12" s="242"/>
      <c r="GQ12" s="242"/>
      <c r="GR12" s="242"/>
      <c r="GS12" s="242"/>
      <c r="GT12" s="242"/>
      <c r="GU12" s="242"/>
      <c r="GV12" s="242"/>
      <c r="GW12" s="242"/>
      <c r="GX12" s="242"/>
      <c r="GY12" s="242"/>
      <c r="GZ12" s="242"/>
      <c r="HA12" s="242"/>
      <c r="HB12" s="242"/>
      <c r="HC12" s="242"/>
      <c r="HD12" s="242"/>
      <c r="HE12" s="242"/>
      <c r="HF12" s="242"/>
      <c r="HG12" s="242"/>
      <c r="HH12" s="242"/>
      <c r="HI12" s="242"/>
      <c r="HJ12" s="242"/>
      <c r="HK12" s="242"/>
      <c r="HL12" s="242"/>
      <c r="HM12" s="242"/>
      <c r="HN12" s="242"/>
      <c r="HO12" s="242"/>
      <c r="HP12" s="242"/>
      <c r="HQ12" s="242"/>
      <c r="HR12" s="242"/>
      <c r="HS12" s="242"/>
      <c r="HT12" s="242"/>
      <c r="HU12" s="242"/>
      <c r="HV12" s="242"/>
      <c r="HW12" s="242"/>
      <c r="HX12" s="242"/>
      <c r="HY12" s="242"/>
      <c r="HZ12" s="242"/>
      <c r="IA12" s="242"/>
      <c r="IB12" s="242"/>
      <c r="IC12" s="242"/>
      <c r="ID12" s="242"/>
      <c r="IE12" s="242"/>
      <c r="IF12" s="242"/>
      <c r="IG12" s="242"/>
      <c r="IH12" s="242"/>
      <c r="II12" s="242"/>
      <c r="IJ12" s="242"/>
      <c r="IK12" s="242"/>
      <c r="IL12" s="242"/>
      <c r="IM12" s="242"/>
      <c r="IN12" s="242"/>
      <c r="IO12" s="242"/>
      <c r="IP12" s="242"/>
      <c r="IQ12" s="242"/>
      <c r="IR12" s="242"/>
      <c r="IS12" s="242"/>
      <c r="IT12" s="242"/>
      <c r="IU12" s="242"/>
      <c r="IV12" s="242"/>
      <c r="IW12" s="242"/>
      <c r="IX12" s="242"/>
      <c r="IY12" s="242"/>
      <c r="IZ12" s="242"/>
      <c r="JA12" s="242"/>
      <c r="JB12" s="242"/>
      <c r="JC12" s="242"/>
      <c r="JD12" s="242"/>
      <c r="JE12" s="242"/>
      <c r="JF12" s="242"/>
      <c r="JG12" s="242"/>
      <c r="JH12" s="242"/>
      <c r="JI12" s="242"/>
      <c r="JJ12" s="242"/>
      <c r="JK12" s="242"/>
      <c r="JL12" s="242"/>
      <c r="JM12" s="242"/>
      <c r="JN12" s="242"/>
      <c r="JO12" s="242"/>
      <c r="JP12" s="242"/>
      <c r="JQ12" s="242"/>
      <c r="JR12" s="242"/>
      <c r="JS12" s="242"/>
      <c r="JT12" s="242"/>
      <c r="JU12" s="242"/>
      <c r="JV12" s="242"/>
      <c r="JW12" s="242"/>
      <c r="JX12" s="242"/>
      <c r="JY12" s="242"/>
      <c r="JZ12" s="242"/>
      <c r="KA12" s="242"/>
      <c r="KB12" s="242"/>
      <c r="KC12" s="242"/>
      <c r="KD12" s="242"/>
      <c r="KE12" s="242"/>
      <c r="KF12" s="242"/>
      <c r="KG12" s="242"/>
      <c r="KH12" s="242"/>
      <c r="KI12" s="242"/>
      <c r="KJ12" s="242"/>
      <c r="KK12" s="242"/>
      <c r="KL12" s="242"/>
      <c r="KM12" s="242"/>
      <c r="KN12" s="242"/>
      <c r="KO12" s="242"/>
      <c r="KP12" s="242"/>
      <c r="KQ12" s="242"/>
      <c r="KR12" s="242"/>
      <c r="KS12" s="242"/>
      <c r="KT12" s="242"/>
      <c r="KU12" s="242"/>
      <c r="KV12" s="242"/>
      <c r="KW12" s="242"/>
      <c r="KX12" s="242"/>
      <c r="KY12" s="242"/>
      <c r="KZ12" s="242"/>
      <c r="LA12" s="242"/>
      <c r="LB12" s="242"/>
      <c r="LC12" s="242"/>
      <c r="LD12" s="242"/>
      <c r="LE12" s="242"/>
      <c r="LF12" s="242"/>
      <c r="LG12" s="242"/>
      <c r="LH12" s="242"/>
      <c r="LI12" s="242"/>
      <c r="LJ12" s="242"/>
      <c r="LK12" s="242"/>
      <c r="LL12" s="242"/>
      <c r="LM12" s="242"/>
      <c r="LN12" s="242"/>
      <c r="LO12" s="242"/>
      <c r="LP12" s="242"/>
      <c r="LQ12" s="242"/>
      <c r="LR12" s="242"/>
      <c r="LS12" s="242"/>
      <c r="LT12" s="242"/>
      <c r="LU12" s="242"/>
      <c r="LV12" s="242"/>
      <c r="LW12" s="242"/>
      <c r="LX12" s="242"/>
      <c r="LY12" s="242"/>
      <c r="LZ12" s="242"/>
      <c r="MA12" s="242"/>
      <c r="MB12" s="242"/>
      <c r="MC12" s="242"/>
      <c r="MD12" s="242"/>
      <c r="ME12" s="242"/>
      <c r="MF12" s="242"/>
      <c r="MG12" s="242"/>
      <c r="MH12" s="242"/>
      <c r="MI12" s="242"/>
      <c r="MJ12" s="242"/>
      <c r="MK12" s="242"/>
      <c r="ML12" s="242"/>
      <c r="MM12" s="242"/>
      <c r="MN12" s="242"/>
      <c r="MO12" s="242"/>
      <c r="MP12" s="242"/>
      <c r="MQ12" s="242"/>
      <c r="MR12" s="242"/>
      <c r="MS12" s="242"/>
      <c r="MT12" s="242"/>
      <c r="MU12" s="242"/>
      <c r="MV12" s="242"/>
      <c r="MW12" s="242"/>
      <c r="MX12" s="242"/>
      <c r="MY12" s="242"/>
      <c r="MZ12" s="242"/>
      <c r="NA12" s="242"/>
      <c r="NB12" s="242"/>
      <c r="NC12" s="242"/>
      <c r="ND12" s="242"/>
      <c r="NE12" s="242"/>
      <c r="NF12" s="242"/>
      <c r="NG12" s="242"/>
      <c r="NH12" s="242"/>
      <c r="NI12" s="242"/>
      <c r="NJ12" s="242"/>
      <c r="NK12" s="242"/>
      <c r="NL12" s="242"/>
      <c r="NM12" s="242"/>
      <c r="NN12" s="242"/>
      <c r="NO12" s="242"/>
      <c r="NP12" s="242"/>
      <c r="NQ12" s="242"/>
      <c r="NR12" s="242"/>
      <c r="NS12" s="242"/>
      <c r="NT12" s="242"/>
      <c r="NU12" s="242"/>
      <c r="NV12" s="242"/>
      <c r="NW12" s="242"/>
      <c r="NX12" s="242"/>
      <c r="NY12" s="242"/>
      <c r="NZ12" s="242"/>
      <c r="OA12" s="242"/>
      <c r="OB12" s="242"/>
      <c r="OC12" s="242"/>
      <c r="OD12" s="242"/>
      <c r="OE12" s="242"/>
      <c r="OF12" s="242"/>
      <c r="OG12" s="242"/>
      <c r="OH12" s="242"/>
      <c r="OI12" s="242"/>
      <c r="OJ12" s="242"/>
      <c r="OK12" s="242"/>
      <c r="OL12" s="242"/>
      <c r="OM12" s="242"/>
      <c r="ON12" s="242"/>
      <c r="OO12" s="242"/>
      <c r="OP12" s="242"/>
      <c r="OQ12" s="242"/>
      <c r="OR12" s="242"/>
      <c r="OS12" s="242"/>
      <c r="OT12" s="242"/>
      <c r="OU12" s="242"/>
      <c r="OV12" s="242"/>
      <c r="OW12" s="242"/>
      <c r="OX12" s="242"/>
      <c r="OY12" s="242"/>
      <c r="OZ12" s="242"/>
      <c r="PA12" s="242"/>
      <c r="PB12" s="242"/>
      <c r="PC12" s="242"/>
      <c r="PD12" s="242"/>
      <c r="PE12" s="242"/>
      <c r="PF12" s="242"/>
      <c r="PG12" s="242"/>
      <c r="PH12" s="242"/>
      <c r="PI12" s="242"/>
      <c r="PJ12" s="242"/>
      <c r="PK12" s="242"/>
      <c r="PL12" s="242"/>
      <c r="PM12" s="242"/>
      <c r="PN12" s="242"/>
      <c r="PO12" s="242"/>
      <c r="PP12" s="242"/>
      <c r="PQ12" s="242"/>
      <c r="PR12" s="242"/>
      <c r="PS12" s="242"/>
      <c r="PT12" s="242"/>
      <c r="PU12" s="242"/>
      <c r="PV12" s="242"/>
      <c r="PW12" s="242"/>
      <c r="PX12" s="242"/>
      <c r="PY12" s="242"/>
      <c r="PZ12" s="242"/>
      <c r="QA12" s="242"/>
      <c r="QB12" s="242"/>
      <c r="QC12" s="242"/>
      <c r="QD12" s="242"/>
      <c r="QE12" s="242"/>
      <c r="QF12" s="242"/>
      <c r="QG12" s="242"/>
      <c r="QH12" s="242"/>
      <c r="QI12" s="242"/>
      <c r="QJ12" s="242"/>
      <c r="QK12" s="242"/>
      <c r="QL12" s="242"/>
      <c r="QM12" s="242"/>
      <c r="QN12" s="242"/>
      <c r="QO12" s="242"/>
      <c r="QP12" s="242"/>
      <c r="QQ12" s="242"/>
      <c r="QR12" s="242"/>
      <c r="QS12" s="242"/>
      <c r="QT12" s="242"/>
      <c r="QU12" s="242"/>
      <c r="QV12" s="242"/>
      <c r="QW12" s="242"/>
      <c r="QX12" s="242"/>
      <c r="QY12" s="242"/>
      <c r="QZ12" s="242"/>
      <c r="RA12" s="242"/>
      <c r="RB12" s="242"/>
      <c r="RC12" s="242"/>
      <c r="RD12" s="242"/>
      <c r="RE12" s="242"/>
      <c r="RF12" s="242"/>
      <c r="RG12" s="242"/>
      <c r="RH12" s="242"/>
      <c r="RI12" s="242"/>
      <c r="RJ12" s="242"/>
      <c r="RK12" s="242"/>
      <c r="RL12" s="242"/>
      <c r="RM12" s="242"/>
      <c r="RN12" s="242"/>
      <c r="RO12" s="242"/>
      <c r="RP12" s="242"/>
      <c r="RQ12" s="242"/>
      <c r="RR12" s="242"/>
      <c r="RS12" s="242"/>
      <c r="RT12" s="242"/>
      <c r="RU12" s="242"/>
      <c r="RV12" s="242"/>
      <c r="RW12" s="242"/>
      <c r="RX12" s="242"/>
      <c r="RY12" s="242"/>
      <c r="RZ12" s="242"/>
      <c r="SA12" s="242"/>
      <c r="SB12" s="242"/>
      <c r="SC12" s="242"/>
      <c r="SD12" s="242"/>
      <c r="SE12" s="242"/>
      <c r="SF12" s="242"/>
      <c r="SG12" s="242"/>
      <c r="SH12" s="242"/>
      <c r="SI12" s="242"/>
      <c r="SJ12" s="242"/>
      <c r="SK12" s="242"/>
      <c r="SL12" s="242"/>
      <c r="SM12" s="242"/>
      <c r="SN12" s="242"/>
      <c r="SO12" s="242"/>
      <c r="SP12" s="242"/>
      <c r="SQ12" s="242"/>
      <c r="SR12" s="242"/>
      <c r="SS12" s="242"/>
      <c r="ST12" s="242"/>
      <c r="SU12" s="242"/>
      <c r="SV12" s="242"/>
      <c r="SW12" s="242"/>
      <c r="SX12" s="242"/>
      <c r="SY12" s="242"/>
      <c r="SZ12" s="242"/>
      <c r="TA12" s="242"/>
      <c r="TB12" s="242"/>
      <c r="TC12" s="242"/>
      <c r="TD12" s="242"/>
      <c r="TE12" s="242"/>
      <c r="TF12" s="242"/>
      <c r="TG12" s="242"/>
      <c r="TH12" s="242"/>
      <c r="TI12" s="242"/>
      <c r="TJ12" s="242"/>
      <c r="TK12" s="242"/>
      <c r="TL12" s="242"/>
      <c r="TM12" s="242"/>
      <c r="TN12" s="242"/>
      <c r="TO12" s="242"/>
      <c r="TP12" s="242"/>
      <c r="TQ12" s="242"/>
      <c r="TR12" s="242"/>
      <c r="TS12" s="242"/>
      <c r="TT12" s="242"/>
      <c r="TU12" s="242"/>
      <c r="TV12" s="242"/>
      <c r="TW12" s="242"/>
      <c r="TX12" s="242"/>
      <c r="TY12" s="242"/>
      <c r="TZ12" s="242"/>
      <c r="UA12" s="242"/>
      <c r="UB12" s="242"/>
      <c r="UC12" s="242"/>
      <c r="UD12" s="242"/>
      <c r="UE12" s="242"/>
      <c r="UF12" s="242"/>
      <c r="UG12" s="242"/>
      <c r="UH12" s="242"/>
      <c r="UI12" s="242"/>
    </row>
    <row r="13" spans="1:555" s="298" customFormat="1" ht="13.5" thickBot="1" x14ac:dyDescent="0.25">
      <c r="A13" s="461"/>
      <c r="B13" s="462"/>
      <c r="C13" s="462"/>
      <c r="D13" s="462"/>
      <c r="E13" s="462"/>
      <c r="F13" s="462"/>
      <c r="G13" s="462"/>
      <c r="H13" s="462"/>
      <c r="I13" s="462"/>
      <c r="J13" s="462"/>
      <c r="K13" s="296"/>
      <c r="L13" s="297"/>
      <c r="M13" s="297"/>
      <c r="N13" s="297"/>
      <c r="O13" s="297"/>
      <c r="P13" s="297"/>
      <c r="Q13" s="297"/>
      <c r="R13" s="297"/>
      <c r="S13" s="297"/>
      <c r="T13" s="297"/>
      <c r="U13" s="297"/>
      <c r="V13" s="205"/>
      <c r="W13" s="297"/>
      <c r="X13" s="213"/>
      <c r="Y13" s="228"/>
    </row>
    <row r="14" spans="1:555" s="300" customFormat="1" ht="9.75" thickTop="1" thickBot="1" x14ac:dyDescent="0.25">
      <c r="A14" s="463" t="s">
        <v>196</v>
      </c>
      <c r="B14" s="464"/>
      <c r="C14" s="464"/>
      <c r="D14" s="464"/>
      <c r="E14" s="464"/>
      <c r="F14" s="464"/>
      <c r="G14" s="464"/>
      <c r="H14" s="464"/>
      <c r="I14" s="464"/>
      <c r="J14" s="465"/>
      <c r="K14" s="466" t="s">
        <v>192</v>
      </c>
      <c r="L14" s="468" t="s">
        <v>181</v>
      </c>
      <c r="M14" s="470" t="s">
        <v>17</v>
      </c>
      <c r="N14" s="471"/>
      <c r="O14" s="470" t="s">
        <v>246</v>
      </c>
      <c r="P14" s="471"/>
      <c r="Q14" s="454" t="s">
        <v>182</v>
      </c>
      <c r="R14" s="454" t="s">
        <v>197</v>
      </c>
      <c r="S14" s="454" t="s">
        <v>13</v>
      </c>
      <c r="T14" s="454" t="s">
        <v>14</v>
      </c>
      <c r="U14" s="454" t="s">
        <v>187</v>
      </c>
      <c r="V14" s="456" t="s">
        <v>15</v>
      </c>
      <c r="W14" s="456" t="s">
        <v>16</v>
      </c>
      <c r="X14" s="452" t="s">
        <v>219</v>
      </c>
      <c r="Y14" s="452" t="s">
        <v>220</v>
      </c>
      <c r="Z14" s="299"/>
      <c r="AA14" s="299"/>
      <c r="AB14" s="299"/>
      <c r="AC14" s="299"/>
      <c r="AD14" s="299"/>
      <c r="AE14" s="299"/>
      <c r="AF14" s="299"/>
      <c r="AG14" s="299"/>
      <c r="AH14" s="299"/>
      <c r="AI14" s="299"/>
      <c r="AJ14" s="299"/>
      <c r="AK14" s="299"/>
      <c r="AL14" s="299"/>
      <c r="AM14" s="299"/>
      <c r="AN14" s="299"/>
      <c r="AO14" s="299"/>
      <c r="AP14" s="299"/>
      <c r="AQ14" s="299"/>
      <c r="AR14" s="299"/>
      <c r="AS14" s="299"/>
      <c r="AT14" s="299"/>
      <c r="AU14" s="299"/>
      <c r="AV14" s="299"/>
      <c r="AW14" s="299"/>
      <c r="AX14" s="299"/>
      <c r="AY14" s="299"/>
      <c r="AZ14" s="299"/>
      <c r="BA14" s="299"/>
      <c r="BB14" s="299"/>
      <c r="BC14" s="299"/>
      <c r="BD14" s="299"/>
      <c r="BE14" s="299"/>
      <c r="BF14" s="299"/>
      <c r="BG14" s="299"/>
      <c r="BH14" s="299"/>
      <c r="BI14" s="299"/>
      <c r="BJ14" s="299"/>
      <c r="BK14" s="299"/>
      <c r="BL14" s="299"/>
      <c r="BM14" s="299"/>
      <c r="BN14" s="299"/>
      <c r="BO14" s="299"/>
      <c r="BP14" s="299"/>
      <c r="BQ14" s="299"/>
      <c r="BR14" s="299"/>
      <c r="BS14" s="299"/>
      <c r="BT14" s="299"/>
      <c r="BU14" s="299"/>
      <c r="BV14" s="299"/>
      <c r="BW14" s="299"/>
      <c r="BX14" s="299"/>
      <c r="BY14" s="299"/>
      <c r="BZ14" s="299"/>
      <c r="CA14" s="299"/>
      <c r="CB14" s="299"/>
      <c r="CC14" s="299"/>
      <c r="CD14" s="299"/>
      <c r="CE14" s="299"/>
      <c r="CF14" s="299"/>
      <c r="CG14" s="299"/>
      <c r="CH14" s="299"/>
      <c r="CI14" s="299"/>
      <c r="CJ14" s="299"/>
      <c r="CK14" s="299"/>
      <c r="CL14" s="299"/>
      <c r="CM14" s="299"/>
      <c r="CN14" s="299"/>
      <c r="CO14" s="299"/>
      <c r="CP14" s="299"/>
      <c r="CQ14" s="299"/>
      <c r="CR14" s="299"/>
      <c r="CS14" s="299"/>
      <c r="CT14" s="299"/>
      <c r="CU14" s="299"/>
      <c r="CV14" s="299"/>
      <c r="CW14" s="299"/>
      <c r="CX14" s="299"/>
      <c r="CY14" s="299"/>
      <c r="CZ14" s="299"/>
      <c r="DA14" s="299"/>
      <c r="DB14" s="299"/>
      <c r="DC14" s="299"/>
      <c r="DD14" s="299"/>
      <c r="DE14" s="299"/>
      <c r="DF14" s="299"/>
      <c r="DG14" s="299"/>
      <c r="DH14" s="299"/>
      <c r="DI14" s="299"/>
      <c r="DJ14" s="299"/>
      <c r="DK14" s="299"/>
      <c r="DL14" s="299"/>
      <c r="DM14" s="299"/>
      <c r="DN14" s="299"/>
      <c r="DO14" s="299"/>
      <c r="DP14" s="299"/>
      <c r="DQ14" s="299"/>
      <c r="DR14" s="299"/>
      <c r="DS14" s="299"/>
      <c r="DT14" s="299"/>
      <c r="DU14" s="299"/>
      <c r="DV14" s="299"/>
      <c r="DW14" s="299"/>
      <c r="DX14" s="299"/>
      <c r="DY14" s="299"/>
      <c r="DZ14" s="299"/>
      <c r="EA14" s="299"/>
      <c r="EB14" s="299"/>
      <c r="EC14" s="299"/>
      <c r="ED14" s="299"/>
      <c r="EE14" s="299"/>
      <c r="EF14" s="299"/>
      <c r="EG14" s="299"/>
      <c r="EH14" s="299"/>
      <c r="EI14" s="299"/>
      <c r="EJ14" s="299"/>
      <c r="EK14" s="299"/>
      <c r="EL14" s="299"/>
      <c r="EM14" s="299"/>
      <c r="EN14" s="299"/>
      <c r="EO14" s="299"/>
      <c r="EP14" s="299"/>
      <c r="EQ14" s="299"/>
      <c r="ER14" s="299"/>
      <c r="ES14" s="299"/>
      <c r="ET14" s="299"/>
      <c r="EU14" s="299"/>
      <c r="EV14" s="299"/>
      <c r="EW14" s="299"/>
      <c r="EX14" s="299"/>
      <c r="EY14" s="299"/>
      <c r="EZ14" s="299"/>
      <c r="FA14" s="299"/>
      <c r="FB14" s="299"/>
      <c r="FC14" s="299"/>
      <c r="FD14" s="299"/>
      <c r="FE14" s="299"/>
      <c r="FF14" s="299"/>
      <c r="FG14" s="299"/>
      <c r="FH14" s="299"/>
      <c r="FI14" s="299"/>
      <c r="FJ14" s="299"/>
      <c r="FK14" s="299"/>
      <c r="FL14" s="299"/>
      <c r="FM14" s="299"/>
      <c r="FN14" s="299"/>
      <c r="FO14" s="299"/>
      <c r="FP14" s="299"/>
      <c r="FQ14" s="299"/>
      <c r="FR14" s="299"/>
      <c r="FS14" s="299"/>
      <c r="FT14" s="299"/>
      <c r="FU14" s="299"/>
      <c r="FV14" s="299"/>
      <c r="FW14" s="299"/>
      <c r="FX14" s="299"/>
      <c r="FY14" s="299"/>
      <c r="FZ14" s="299"/>
      <c r="GA14" s="299"/>
      <c r="GB14" s="299"/>
      <c r="GC14" s="299"/>
      <c r="GD14" s="299"/>
      <c r="GE14" s="299"/>
      <c r="GF14" s="299"/>
      <c r="GG14" s="299"/>
      <c r="GH14" s="299"/>
      <c r="GI14" s="299"/>
      <c r="GJ14" s="299"/>
      <c r="GK14" s="299"/>
      <c r="GL14" s="299"/>
      <c r="GM14" s="299"/>
      <c r="GN14" s="299"/>
      <c r="GO14" s="299"/>
      <c r="GP14" s="299"/>
      <c r="GQ14" s="299"/>
      <c r="GR14" s="299"/>
      <c r="GS14" s="299"/>
      <c r="GT14" s="299"/>
      <c r="GU14" s="299"/>
      <c r="GV14" s="299"/>
      <c r="GW14" s="299"/>
      <c r="GX14" s="299"/>
      <c r="GY14" s="299"/>
      <c r="GZ14" s="299"/>
      <c r="HA14" s="299"/>
      <c r="HB14" s="299"/>
      <c r="HC14" s="299"/>
      <c r="HD14" s="299"/>
      <c r="HE14" s="299"/>
      <c r="HF14" s="299"/>
      <c r="HG14" s="299"/>
      <c r="HH14" s="299"/>
      <c r="HI14" s="299"/>
      <c r="HJ14" s="299"/>
      <c r="HK14" s="299"/>
      <c r="HL14" s="299"/>
      <c r="HM14" s="299"/>
      <c r="HN14" s="299"/>
      <c r="HO14" s="299"/>
      <c r="HP14" s="299"/>
      <c r="HQ14" s="299"/>
      <c r="HR14" s="299"/>
      <c r="HS14" s="299"/>
      <c r="HT14" s="299"/>
      <c r="HU14" s="299"/>
      <c r="HV14" s="299"/>
      <c r="HW14" s="299"/>
      <c r="HX14" s="299"/>
      <c r="HY14" s="299"/>
      <c r="HZ14" s="299"/>
      <c r="IA14" s="299"/>
      <c r="IB14" s="299"/>
      <c r="IC14" s="299"/>
      <c r="ID14" s="299"/>
      <c r="IE14" s="299"/>
      <c r="IF14" s="299"/>
      <c r="IG14" s="299"/>
      <c r="IH14" s="299"/>
      <c r="II14" s="299"/>
      <c r="IJ14" s="299"/>
      <c r="IK14" s="299"/>
      <c r="IL14" s="299"/>
      <c r="IM14" s="299"/>
      <c r="IN14" s="299"/>
      <c r="IO14" s="299"/>
      <c r="IP14" s="299"/>
      <c r="IQ14" s="299"/>
      <c r="IR14" s="299"/>
      <c r="IS14" s="299"/>
      <c r="IT14" s="299"/>
      <c r="IU14" s="299"/>
      <c r="IV14" s="299"/>
      <c r="IW14" s="299"/>
      <c r="IX14" s="299"/>
      <c r="IY14" s="299"/>
      <c r="IZ14" s="299"/>
      <c r="JA14" s="299"/>
      <c r="JB14" s="299"/>
      <c r="JC14" s="299"/>
      <c r="JD14" s="299"/>
      <c r="JE14" s="299"/>
      <c r="JF14" s="299"/>
      <c r="JG14" s="299"/>
      <c r="JH14" s="299"/>
      <c r="JI14" s="299"/>
      <c r="JJ14" s="299"/>
      <c r="JK14" s="299"/>
      <c r="JL14" s="299"/>
      <c r="JM14" s="299"/>
      <c r="JN14" s="299"/>
      <c r="JO14" s="299"/>
      <c r="JP14" s="299"/>
      <c r="JQ14" s="299"/>
      <c r="JR14" s="299"/>
      <c r="JS14" s="299"/>
      <c r="JT14" s="299"/>
      <c r="JU14" s="299"/>
      <c r="JV14" s="299"/>
      <c r="JW14" s="299"/>
      <c r="JX14" s="299"/>
      <c r="JY14" s="299"/>
      <c r="JZ14" s="299"/>
      <c r="KA14" s="299"/>
      <c r="KB14" s="299"/>
      <c r="KC14" s="299"/>
      <c r="KD14" s="299"/>
      <c r="KE14" s="299"/>
      <c r="KF14" s="299"/>
      <c r="KG14" s="299"/>
      <c r="KH14" s="299"/>
      <c r="KI14" s="299"/>
      <c r="KJ14" s="299"/>
      <c r="KK14" s="299"/>
      <c r="KL14" s="299"/>
      <c r="KM14" s="299"/>
      <c r="KN14" s="299"/>
      <c r="KO14" s="299"/>
      <c r="KP14" s="299"/>
      <c r="KQ14" s="299"/>
      <c r="KR14" s="299"/>
      <c r="KS14" s="299"/>
      <c r="KT14" s="299"/>
      <c r="KU14" s="299"/>
      <c r="KV14" s="299"/>
      <c r="KW14" s="299"/>
      <c r="KX14" s="299"/>
      <c r="KY14" s="299"/>
      <c r="KZ14" s="299"/>
      <c r="LA14" s="299"/>
      <c r="LB14" s="299"/>
      <c r="LC14" s="299"/>
      <c r="LD14" s="299"/>
      <c r="LE14" s="299"/>
      <c r="LF14" s="299"/>
      <c r="LG14" s="299"/>
      <c r="LH14" s="299"/>
      <c r="LI14" s="299"/>
      <c r="LJ14" s="299"/>
      <c r="LK14" s="299"/>
      <c r="LL14" s="299"/>
      <c r="LM14" s="299"/>
      <c r="LN14" s="299"/>
      <c r="LO14" s="299"/>
      <c r="LP14" s="299"/>
      <c r="LQ14" s="299"/>
      <c r="LR14" s="299"/>
      <c r="LS14" s="299"/>
      <c r="LT14" s="299"/>
      <c r="LU14" s="299"/>
      <c r="LV14" s="299"/>
      <c r="LW14" s="299"/>
      <c r="LX14" s="299"/>
      <c r="LY14" s="299"/>
      <c r="LZ14" s="299"/>
      <c r="MA14" s="299"/>
      <c r="MB14" s="299"/>
      <c r="MC14" s="299"/>
      <c r="MD14" s="299"/>
      <c r="ME14" s="299"/>
      <c r="MF14" s="299"/>
      <c r="MG14" s="299"/>
      <c r="MH14" s="299"/>
      <c r="MI14" s="299"/>
      <c r="MJ14" s="299"/>
      <c r="MK14" s="299"/>
      <c r="ML14" s="299"/>
      <c r="MM14" s="299"/>
      <c r="MN14" s="299"/>
      <c r="MO14" s="299"/>
      <c r="MP14" s="299"/>
      <c r="MQ14" s="299"/>
      <c r="MR14" s="299"/>
      <c r="MS14" s="299"/>
      <c r="MT14" s="299"/>
      <c r="MU14" s="299"/>
      <c r="MV14" s="299"/>
      <c r="MW14" s="299"/>
      <c r="MX14" s="299"/>
      <c r="MY14" s="299"/>
      <c r="MZ14" s="299"/>
      <c r="NA14" s="299"/>
      <c r="NB14" s="299"/>
      <c r="NC14" s="299"/>
      <c r="ND14" s="299"/>
      <c r="NE14" s="299"/>
      <c r="NF14" s="299"/>
      <c r="NG14" s="299"/>
      <c r="NH14" s="299"/>
      <c r="NI14" s="299"/>
      <c r="NJ14" s="299"/>
      <c r="NK14" s="299"/>
      <c r="NL14" s="299"/>
      <c r="NM14" s="299"/>
      <c r="NN14" s="299"/>
      <c r="NO14" s="299"/>
      <c r="NP14" s="299"/>
      <c r="NQ14" s="299"/>
      <c r="NR14" s="299"/>
      <c r="NS14" s="299"/>
      <c r="NT14" s="299"/>
      <c r="NU14" s="299"/>
      <c r="NV14" s="299"/>
      <c r="NW14" s="299"/>
      <c r="NX14" s="299"/>
      <c r="NY14" s="299"/>
      <c r="NZ14" s="299"/>
      <c r="OA14" s="299"/>
      <c r="OB14" s="299"/>
      <c r="OC14" s="299"/>
      <c r="OD14" s="299"/>
      <c r="OE14" s="299"/>
      <c r="OF14" s="299"/>
      <c r="OG14" s="299"/>
      <c r="OH14" s="299"/>
      <c r="OI14" s="299"/>
      <c r="OJ14" s="299"/>
      <c r="OK14" s="299"/>
      <c r="OL14" s="299"/>
      <c r="OM14" s="299"/>
      <c r="ON14" s="299"/>
      <c r="OO14" s="299"/>
      <c r="OP14" s="299"/>
      <c r="OQ14" s="299"/>
      <c r="OR14" s="299"/>
      <c r="OS14" s="299"/>
      <c r="OT14" s="299"/>
      <c r="OU14" s="299"/>
      <c r="OV14" s="299"/>
      <c r="OW14" s="299"/>
      <c r="OX14" s="299"/>
      <c r="OY14" s="299"/>
      <c r="OZ14" s="299"/>
      <c r="PA14" s="299"/>
      <c r="PB14" s="299"/>
      <c r="PC14" s="299"/>
      <c r="PD14" s="299"/>
      <c r="PE14" s="299"/>
      <c r="PF14" s="299"/>
      <c r="PG14" s="299"/>
      <c r="PH14" s="299"/>
      <c r="PI14" s="299"/>
      <c r="PJ14" s="299"/>
      <c r="PK14" s="299"/>
      <c r="PL14" s="299"/>
      <c r="PM14" s="299"/>
      <c r="PN14" s="299"/>
      <c r="PO14" s="299"/>
      <c r="PP14" s="299"/>
      <c r="PQ14" s="299"/>
      <c r="PR14" s="299"/>
      <c r="PS14" s="299"/>
      <c r="PT14" s="299"/>
      <c r="PU14" s="299"/>
      <c r="PV14" s="299"/>
      <c r="PW14" s="299"/>
      <c r="PX14" s="299"/>
      <c r="PY14" s="299"/>
      <c r="PZ14" s="299"/>
      <c r="QA14" s="299"/>
      <c r="QB14" s="299"/>
      <c r="QC14" s="299"/>
      <c r="QD14" s="299"/>
      <c r="QE14" s="299"/>
      <c r="QF14" s="299"/>
      <c r="QG14" s="299"/>
      <c r="QH14" s="299"/>
      <c r="QI14" s="299"/>
      <c r="QJ14" s="299"/>
      <c r="QK14" s="299"/>
      <c r="QL14" s="299"/>
      <c r="QM14" s="299"/>
      <c r="QN14" s="299"/>
      <c r="QO14" s="299"/>
      <c r="QP14" s="299"/>
      <c r="QQ14" s="299"/>
      <c r="QR14" s="299"/>
      <c r="QS14" s="299"/>
      <c r="QT14" s="299"/>
      <c r="QU14" s="299"/>
      <c r="QV14" s="299"/>
      <c r="QW14" s="299"/>
      <c r="QX14" s="299"/>
      <c r="QY14" s="299"/>
      <c r="QZ14" s="299"/>
      <c r="RA14" s="299"/>
      <c r="RB14" s="299"/>
      <c r="RC14" s="299"/>
      <c r="RD14" s="299"/>
      <c r="RE14" s="299"/>
      <c r="RF14" s="299"/>
      <c r="RG14" s="299"/>
      <c r="RH14" s="299"/>
      <c r="RI14" s="299"/>
      <c r="RJ14" s="299"/>
      <c r="RK14" s="299"/>
      <c r="RL14" s="299"/>
      <c r="RM14" s="299"/>
      <c r="RN14" s="299"/>
      <c r="RO14" s="299"/>
      <c r="RP14" s="299"/>
      <c r="RQ14" s="299"/>
      <c r="RR14" s="299"/>
      <c r="RS14" s="299"/>
      <c r="RT14" s="299"/>
      <c r="RU14" s="299"/>
      <c r="RV14" s="299"/>
      <c r="RW14" s="299"/>
      <c r="RX14" s="299"/>
      <c r="RY14" s="299"/>
      <c r="RZ14" s="299"/>
      <c r="SA14" s="299"/>
      <c r="SB14" s="299"/>
      <c r="SC14" s="299"/>
      <c r="SD14" s="299"/>
      <c r="SE14" s="299"/>
      <c r="SF14" s="299"/>
      <c r="SG14" s="299"/>
      <c r="SH14" s="299"/>
      <c r="SI14" s="299"/>
      <c r="SJ14" s="299"/>
      <c r="SK14" s="299"/>
      <c r="SL14" s="299"/>
      <c r="SM14" s="299"/>
      <c r="SN14" s="299"/>
      <c r="SO14" s="299"/>
      <c r="SP14" s="299"/>
      <c r="SQ14" s="299"/>
      <c r="SR14" s="299"/>
      <c r="SS14" s="299"/>
      <c r="ST14" s="299"/>
      <c r="SU14" s="299"/>
      <c r="SV14" s="299"/>
      <c r="SW14" s="299"/>
      <c r="SX14" s="299"/>
      <c r="SY14" s="299"/>
      <c r="SZ14" s="299"/>
      <c r="TA14" s="299"/>
      <c r="TB14" s="299"/>
      <c r="TC14" s="299"/>
      <c r="TD14" s="299"/>
      <c r="TE14" s="299"/>
      <c r="TF14" s="299"/>
      <c r="TG14" s="299"/>
      <c r="TH14" s="299"/>
      <c r="TI14" s="299"/>
      <c r="TJ14" s="299"/>
      <c r="TK14" s="299"/>
      <c r="TL14" s="299"/>
      <c r="TM14" s="299"/>
      <c r="TN14" s="299"/>
      <c r="TO14" s="299"/>
      <c r="TP14" s="299"/>
      <c r="TQ14" s="299"/>
      <c r="TR14" s="299"/>
      <c r="TS14" s="299"/>
      <c r="TT14" s="299"/>
      <c r="TU14" s="299"/>
      <c r="TV14" s="299"/>
      <c r="TW14" s="299"/>
      <c r="TX14" s="299"/>
      <c r="TY14" s="299"/>
      <c r="TZ14" s="299"/>
      <c r="UA14" s="299"/>
      <c r="UB14" s="299"/>
      <c r="UC14" s="299"/>
      <c r="UD14" s="299"/>
      <c r="UE14" s="299"/>
      <c r="UF14" s="299"/>
      <c r="UG14" s="299"/>
      <c r="UH14" s="299"/>
      <c r="UI14" s="299"/>
    </row>
    <row r="15" spans="1:555" s="300" customFormat="1" ht="26.25" thickTop="1" thickBot="1" x14ac:dyDescent="0.25">
      <c r="A15" s="301" t="s">
        <v>22</v>
      </c>
      <c r="B15" s="301" t="s">
        <v>23</v>
      </c>
      <c r="C15" s="301" t="s">
        <v>24</v>
      </c>
      <c r="D15" s="301" t="s">
        <v>28</v>
      </c>
      <c r="E15" s="301" t="s">
        <v>29</v>
      </c>
      <c r="F15" s="301" t="s">
        <v>30</v>
      </c>
      <c r="G15" s="301" t="s">
        <v>25</v>
      </c>
      <c r="H15" s="302" t="s">
        <v>26</v>
      </c>
      <c r="I15" s="303" t="s">
        <v>0</v>
      </c>
      <c r="J15" s="304" t="s">
        <v>27</v>
      </c>
      <c r="K15" s="467"/>
      <c r="L15" s="469"/>
      <c r="M15" s="305" t="s">
        <v>183</v>
      </c>
      <c r="N15" s="305" t="s">
        <v>184</v>
      </c>
      <c r="O15" s="442" t="s">
        <v>185</v>
      </c>
      <c r="P15" s="441" t="s">
        <v>186</v>
      </c>
      <c r="Q15" s="455"/>
      <c r="R15" s="455"/>
      <c r="S15" s="455"/>
      <c r="T15" s="455"/>
      <c r="U15" s="455"/>
      <c r="V15" s="457"/>
      <c r="W15" s="457"/>
      <c r="X15" s="458"/>
      <c r="Y15" s="453"/>
      <c r="Z15" s="299"/>
      <c r="AA15" s="299"/>
      <c r="AB15" s="299"/>
      <c r="AC15" s="299"/>
      <c r="AD15" s="299"/>
      <c r="AE15" s="299"/>
      <c r="AF15" s="299"/>
      <c r="AG15" s="299"/>
      <c r="AH15" s="299"/>
      <c r="AI15" s="299"/>
      <c r="AJ15" s="299"/>
      <c r="AK15" s="299"/>
      <c r="AL15" s="299"/>
      <c r="AM15" s="299"/>
      <c r="AN15" s="299"/>
      <c r="AO15" s="299"/>
      <c r="AP15" s="299"/>
      <c r="AQ15" s="299"/>
      <c r="AR15" s="299"/>
      <c r="AS15" s="299"/>
      <c r="AT15" s="299"/>
      <c r="AU15" s="299"/>
      <c r="AV15" s="299"/>
      <c r="AW15" s="299"/>
      <c r="AX15" s="299"/>
      <c r="AY15" s="299"/>
      <c r="AZ15" s="299"/>
      <c r="BA15" s="299"/>
      <c r="BB15" s="299"/>
      <c r="BC15" s="299"/>
      <c r="BD15" s="299"/>
      <c r="BE15" s="299"/>
      <c r="BF15" s="299"/>
      <c r="BG15" s="299"/>
      <c r="BH15" s="299"/>
      <c r="BI15" s="299"/>
      <c r="BJ15" s="299"/>
      <c r="BK15" s="299"/>
      <c r="BL15" s="299"/>
      <c r="BM15" s="299"/>
      <c r="BN15" s="299"/>
      <c r="BO15" s="299"/>
      <c r="BP15" s="299"/>
      <c r="BQ15" s="299"/>
      <c r="BR15" s="299"/>
      <c r="BS15" s="299"/>
      <c r="BT15" s="299"/>
      <c r="BU15" s="299"/>
      <c r="BV15" s="299"/>
      <c r="BW15" s="299"/>
      <c r="BX15" s="299"/>
      <c r="BY15" s="299"/>
      <c r="BZ15" s="299"/>
      <c r="CA15" s="299"/>
      <c r="CB15" s="299"/>
      <c r="CC15" s="299"/>
      <c r="CD15" s="299"/>
      <c r="CE15" s="299"/>
      <c r="CF15" s="299"/>
      <c r="CG15" s="299"/>
      <c r="CH15" s="299"/>
      <c r="CI15" s="299"/>
      <c r="CJ15" s="299"/>
      <c r="CK15" s="299"/>
      <c r="CL15" s="299"/>
      <c r="CM15" s="299"/>
      <c r="CN15" s="299"/>
      <c r="CO15" s="299"/>
      <c r="CP15" s="299"/>
      <c r="CQ15" s="299"/>
      <c r="CR15" s="299"/>
      <c r="CS15" s="299"/>
      <c r="CT15" s="299"/>
      <c r="CU15" s="299"/>
      <c r="CV15" s="299"/>
      <c r="CW15" s="299"/>
      <c r="CX15" s="299"/>
      <c r="CY15" s="299"/>
      <c r="CZ15" s="299"/>
      <c r="DA15" s="299"/>
      <c r="DB15" s="299"/>
      <c r="DC15" s="299"/>
      <c r="DD15" s="299"/>
      <c r="DE15" s="299"/>
      <c r="DF15" s="299"/>
      <c r="DG15" s="299"/>
      <c r="DH15" s="299"/>
      <c r="DI15" s="299"/>
      <c r="DJ15" s="299"/>
      <c r="DK15" s="299"/>
      <c r="DL15" s="299"/>
      <c r="DM15" s="299"/>
      <c r="DN15" s="299"/>
      <c r="DO15" s="299"/>
      <c r="DP15" s="299"/>
      <c r="DQ15" s="299"/>
      <c r="DR15" s="299"/>
      <c r="DS15" s="299"/>
      <c r="DT15" s="299"/>
      <c r="DU15" s="299"/>
      <c r="DV15" s="299"/>
      <c r="DW15" s="299"/>
      <c r="DX15" s="299"/>
      <c r="DY15" s="299"/>
      <c r="DZ15" s="299"/>
      <c r="EA15" s="299"/>
      <c r="EB15" s="299"/>
      <c r="EC15" s="299"/>
      <c r="ED15" s="299"/>
      <c r="EE15" s="299"/>
      <c r="EF15" s="299"/>
      <c r="EG15" s="299"/>
      <c r="EH15" s="299"/>
      <c r="EI15" s="299"/>
      <c r="EJ15" s="299"/>
      <c r="EK15" s="299"/>
      <c r="EL15" s="299"/>
      <c r="EM15" s="299"/>
      <c r="EN15" s="299"/>
      <c r="EO15" s="299"/>
      <c r="EP15" s="299"/>
      <c r="EQ15" s="299"/>
      <c r="ER15" s="299"/>
      <c r="ES15" s="299"/>
      <c r="ET15" s="299"/>
      <c r="EU15" s="299"/>
      <c r="EV15" s="299"/>
      <c r="EW15" s="299"/>
      <c r="EX15" s="299"/>
      <c r="EY15" s="299"/>
      <c r="EZ15" s="299"/>
      <c r="FA15" s="299"/>
      <c r="FB15" s="299"/>
      <c r="FC15" s="299"/>
      <c r="FD15" s="299"/>
      <c r="FE15" s="299"/>
      <c r="FF15" s="299"/>
      <c r="FG15" s="299"/>
      <c r="FH15" s="299"/>
      <c r="FI15" s="299"/>
      <c r="FJ15" s="299"/>
      <c r="FK15" s="299"/>
      <c r="FL15" s="299"/>
      <c r="FM15" s="299"/>
      <c r="FN15" s="299"/>
      <c r="FO15" s="299"/>
      <c r="FP15" s="299"/>
      <c r="FQ15" s="299"/>
      <c r="FR15" s="299"/>
      <c r="FS15" s="299"/>
      <c r="FT15" s="299"/>
      <c r="FU15" s="299"/>
      <c r="FV15" s="299"/>
      <c r="FW15" s="299"/>
      <c r="FX15" s="299"/>
      <c r="FY15" s="299"/>
      <c r="FZ15" s="299"/>
      <c r="GA15" s="299"/>
      <c r="GB15" s="299"/>
      <c r="GC15" s="299"/>
      <c r="GD15" s="299"/>
      <c r="GE15" s="299"/>
      <c r="GF15" s="299"/>
      <c r="GG15" s="299"/>
      <c r="GH15" s="299"/>
      <c r="GI15" s="299"/>
      <c r="GJ15" s="299"/>
      <c r="GK15" s="299"/>
      <c r="GL15" s="299"/>
      <c r="GM15" s="299"/>
      <c r="GN15" s="299"/>
      <c r="GO15" s="299"/>
      <c r="GP15" s="299"/>
      <c r="GQ15" s="299"/>
      <c r="GR15" s="299"/>
      <c r="GS15" s="299"/>
      <c r="GT15" s="299"/>
      <c r="GU15" s="299"/>
      <c r="GV15" s="299"/>
      <c r="GW15" s="299"/>
      <c r="GX15" s="299"/>
      <c r="GY15" s="299"/>
      <c r="GZ15" s="299"/>
      <c r="HA15" s="299"/>
      <c r="HB15" s="299"/>
      <c r="HC15" s="299"/>
      <c r="HD15" s="299"/>
      <c r="HE15" s="299"/>
      <c r="HF15" s="299"/>
      <c r="HG15" s="299"/>
      <c r="HH15" s="299"/>
      <c r="HI15" s="299"/>
      <c r="HJ15" s="299"/>
      <c r="HK15" s="299"/>
      <c r="HL15" s="299"/>
      <c r="HM15" s="299"/>
      <c r="HN15" s="299"/>
      <c r="HO15" s="299"/>
      <c r="HP15" s="299"/>
      <c r="HQ15" s="299"/>
      <c r="HR15" s="299"/>
      <c r="HS15" s="299"/>
      <c r="HT15" s="299"/>
      <c r="HU15" s="299"/>
      <c r="HV15" s="299"/>
      <c r="HW15" s="299"/>
      <c r="HX15" s="299"/>
      <c r="HY15" s="299"/>
      <c r="HZ15" s="299"/>
      <c r="IA15" s="299"/>
      <c r="IB15" s="299"/>
      <c r="IC15" s="299"/>
      <c r="ID15" s="299"/>
      <c r="IE15" s="299"/>
      <c r="IF15" s="299"/>
      <c r="IG15" s="299"/>
      <c r="IH15" s="299"/>
      <c r="II15" s="299"/>
      <c r="IJ15" s="299"/>
      <c r="IK15" s="299"/>
      <c r="IL15" s="299"/>
      <c r="IM15" s="299"/>
      <c r="IN15" s="299"/>
      <c r="IO15" s="299"/>
      <c r="IP15" s="299"/>
      <c r="IQ15" s="299"/>
      <c r="IR15" s="299"/>
      <c r="IS15" s="299"/>
      <c r="IT15" s="299"/>
      <c r="IU15" s="299"/>
      <c r="IV15" s="299"/>
      <c r="IW15" s="299"/>
      <c r="IX15" s="299"/>
      <c r="IY15" s="299"/>
      <c r="IZ15" s="299"/>
      <c r="JA15" s="299"/>
      <c r="JB15" s="299"/>
      <c r="JC15" s="299"/>
      <c r="JD15" s="299"/>
      <c r="JE15" s="299"/>
      <c r="JF15" s="299"/>
      <c r="JG15" s="299"/>
      <c r="JH15" s="299"/>
      <c r="JI15" s="299"/>
      <c r="JJ15" s="299"/>
      <c r="JK15" s="299"/>
      <c r="JL15" s="299"/>
      <c r="JM15" s="299"/>
      <c r="JN15" s="299"/>
      <c r="JO15" s="299"/>
      <c r="JP15" s="299"/>
      <c r="JQ15" s="299"/>
      <c r="JR15" s="299"/>
      <c r="JS15" s="299"/>
      <c r="JT15" s="299"/>
      <c r="JU15" s="299"/>
      <c r="JV15" s="299"/>
      <c r="JW15" s="299"/>
      <c r="JX15" s="299"/>
      <c r="JY15" s="299"/>
      <c r="JZ15" s="299"/>
      <c r="KA15" s="299"/>
      <c r="KB15" s="299"/>
      <c r="KC15" s="299"/>
      <c r="KD15" s="299"/>
      <c r="KE15" s="299"/>
      <c r="KF15" s="299"/>
      <c r="KG15" s="299"/>
      <c r="KH15" s="299"/>
      <c r="KI15" s="299"/>
      <c r="KJ15" s="299"/>
      <c r="KK15" s="299"/>
      <c r="KL15" s="299"/>
      <c r="KM15" s="299"/>
      <c r="KN15" s="299"/>
      <c r="KO15" s="299"/>
      <c r="KP15" s="299"/>
      <c r="KQ15" s="299"/>
      <c r="KR15" s="299"/>
      <c r="KS15" s="299"/>
      <c r="KT15" s="299"/>
      <c r="KU15" s="299"/>
      <c r="KV15" s="299"/>
      <c r="KW15" s="299"/>
      <c r="KX15" s="299"/>
      <c r="KY15" s="299"/>
      <c r="KZ15" s="299"/>
      <c r="LA15" s="299"/>
      <c r="LB15" s="299"/>
      <c r="LC15" s="299"/>
      <c r="LD15" s="299"/>
      <c r="LE15" s="299"/>
      <c r="LF15" s="299"/>
      <c r="LG15" s="299"/>
      <c r="LH15" s="299"/>
      <c r="LI15" s="299"/>
      <c r="LJ15" s="299"/>
      <c r="LK15" s="299"/>
      <c r="LL15" s="299"/>
      <c r="LM15" s="299"/>
      <c r="LN15" s="299"/>
      <c r="LO15" s="299"/>
      <c r="LP15" s="299"/>
      <c r="LQ15" s="299"/>
      <c r="LR15" s="299"/>
      <c r="LS15" s="299"/>
      <c r="LT15" s="299"/>
      <c r="LU15" s="299"/>
      <c r="LV15" s="299"/>
      <c r="LW15" s="299"/>
      <c r="LX15" s="299"/>
      <c r="LY15" s="299"/>
      <c r="LZ15" s="299"/>
      <c r="MA15" s="299"/>
      <c r="MB15" s="299"/>
      <c r="MC15" s="299"/>
      <c r="MD15" s="299"/>
      <c r="ME15" s="299"/>
      <c r="MF15" s="299"/>
      <c r="MG15" s="299"/>
      <c r="MH15" s="299"/>
      <c r="MI15" s="299"/>
      <c r="MJ15" s="299"/>
      <c r="MK15" s="299"/>
      <c r="ML15" s="299"/>
      <c r="MM15" s="299"/>
      <c r="MN15" s="299"/>
      <c r="MO15" s="299"/>
      <c r="MP15" s="299"/>
      <c r="MQ15" s="299"/>
      <c r="MR15" s="299"/>
      <c r="MS15" s="299"/>
      <c r="MT15" s="299"/>
      <c r="MU15" s="299"/>
      <c r="MV15" s="299"/>
      <c r="MW15" s="299"/>
      <c r="MX15" s="299"/>
      <c r="MY15" s="299"/>
      <c r="MZ15" s="299"/>
      <c r="NA15" s="299"/>
      <c r="NB15" s="299"/>
      <c r="NC15" s="299"/>
      <c r="ND15" s="299"/>
      <c r="NE15" s="299"/>
      <c r="NF15" s="299"/>
      <c r="NG15" s="299"/>
      <c r="NH15" s="299"/>
      <c r="NI15" s="299"/>
      <c r="NJ15" s="299"/>
      <c r="NK15" s="299"/>
      <c r="NL15" s="299"/>
      <c r="NM15" s="299"/>
      <c r="NN15" s="299"/>
      <c r="NO15" s="299"/>
      <c r="NP15" s="299"/>
      <c r="NQ15" s="299"/>
      <c r="NR15" s="299"/>
      <c r="NS15" s="299"/>
      <c r="NT15" s="299"/>
      <c r="NU15" s="299"/>
      <c r="NV15" s="299"/>
      <c r="NW15" s="299"/>
      <c r="NX15" s="299"/>
      <c r="NY15" s="299"/>
      <c r="NZ15" s="299"/>
      <c r="OA15" s="299"/>
      <c r="OB15" s="299"/>
      <c r="OC15" s="299"/>
      <c r="OD15" s="299"/>
      <c r="OE15" s="299"/>
      <c r="OF15" s="299"/>
      <c r="OG15" s="299"/>
      <c r="OH15" s="299"/>
      <c r="OI15" s="299"/>
      <c r="OJ15" s="299"/>
      <c r="OK15" s="299"/>
      <c r="OL15" s="299"/>
      <c r="OM15" s="299"/>
      <c r="ON15" s="299"/>
      <c r="OO15" s="299"/>
      <c r="OP15" s="299"/>
      <c r="OQ15" s="299"/>
      <c r="OR15" s="299"/>
      <c r="OS15" s="299"/>
      <c r="OT15" s="299"/>
      <c r="OU15" s="299"/>
      <c r="OV15" s="299"/>
      <c r="OW15" s="299"/>
      <c r="OX15" s="299"/>
      <c r="OY15" s="299"/>
      <c r="OZ15" s="299"/>
      <c r="PA15" s="299"/>
      <c r="PB15" s="299"/>
      <c r="PC15" s="299"/>
      <c r="PD15" s="299"/>
      <c r="PE15" s="299"/>
      <c r="PF15" s="299"/>
      <c r="PG15" s="299"/>
      <c r="PH15" s="299"/>
      <c r="PI15" s="299"/>
      <c r="PJ15" s="299"/>
      <c r="PK15" s="299"/>
      <c r="PL15" s="299"/>
      <c r="PM15" s="299"/>
      <c r="PN15" s="299"/>
      <c r="PO15" s="299"/>
      <c r="PP15" s="299"/>
      <c r="PQ15" s="299"/>
      <c r="PR15" s="299"/>
      <c r="PS15" s="299"/>
      <c r="PT15" s="299"/>
      <c r="PU15" s="299"/>
      <c r="PV15" s="299"/>
      <c r="PW15" s="299"/>
      <c r="PX15" s="299"/>
      <c r="PY15" s="299"/>
      <c r="PZ15" s="299"/>
      <c r="QA15" s="299"/>
      <c r="QB15" s="299"/>
      <c r="QC15" s="299"/>
      <c r="QD15" s="299"/>
      <c r="QE15" s="299"/>
      <c r="QF15" s="299"/>
      <c r="QG15" s="299"/>
      <c r="QH15" s="299"/>
      <c r="QI15" s="299"/>
      <c r="QJ15" s="299"/>
      <c r="QK15" s="299"/>
      <c r="QL15" s="299"/>
      <c r="QM15" s="299"/>
      <c r="QN15" s="299"/>
      <c r="QO15" s="299"/>
      <c r="QP15" s="299"/>
      <c r="QQ15" s="299"/>
      <c r="QR15" s="299"/>
      <c r="QS15" s="299"/>
      <c r="QT15" s="299"/>
      <c r="QU15" s="299"/>
      <c r="QV15" s="299"/>
      <c r="QW15" s="299"/>
      <c r="QX15" s="299"/>
      <c r="QY15" s="299"/>
      <c r="QZ15" s="299"/>
      <c r="RA15" s="299"/>
      <c r="RB15" s="299"/>
      <c r="RC15" s="299"/>
      <c r="RD15" s="299"/>
      <c r="RE15" s="299"/>
      <c r="RF15" s="299"/>
      <c r="RG15" s="299"/>
      <c r="RH15" s="299"/>
      <c r="RI15" s="299"/>
      <c r="RJ15" s="299"/>
      <c r="RK15" s="299"/>
      <c r="RL15" s="299"/>
      <c r="RM15" s="299"/>
      <c r="RN15" s="299"/>
      <c r="RO15" s="299"/>
      <c r="RP15" s="299"/>
      <c r="RQ15" s="299"/>
      <c r="RR15" s="299"/>
      <c r="RS15" s="299"/>
      <c r="RT15" s="299"/>
      <c r="RU15" s="299"/>
      <c r="RV15" s="299"/>
      <c r="RW15" s="299"/>
      <c r="RX15" s="299"/>
      <c r="RY15" s="299"/>
      <c r="RZ15" s="299"/>
      <c r="SA15" s="299"/>
      <c r="SB15" s="299"/>
      <c r="SC15" s="299"/>
      <c r="SD15" s="299"/>
      <c r="SE15" s="299"/>
      <c r="SF15" s="299"/>
      <c r="SG15" s="299"/>
      <c r="SH15" s="299"/>
      <c r="SI15" s="299"/>
      <c r="SJ15" s="299"/>
      <c r="SK15" s="299"/>
      <c r="SL15" s="299"/>
      <c r="SM15" s="299"/>
      <c r="SN15" s="299"/>
      <c r="SO15" s="299"/>
      <c r="SP15" s="299"/>
      <c r="SQ15" s="299"/>
      <c r="SR15" s="299"/>
      <c r="SS15" s="299"/>
      <c r="ST15" s="299"/>
      <c r="SU15" s="299"/>
      <c r="SV15" s="299"/>
      <c r="SW15" s="299"/>
      <c r="SX15" s="299"/>
      <c r="SY15" s="299"/>
      <c r="SZ15" s="299"/>
      <c r="TA15" s="299"/>
      <c r="TB15" s="299"/>
      <c r="TC15" s="299"/>
      <c r="TD15" s="299"/>
      <c r="TE15" s="299"/>
      <c r="TF15" s="299"/>
      <c r="TG15" s="299"/>
      <c r="TH15" s="299"/>
      <c r="TI15" s="299"/>
      <c r="TJ15" s="299"/>
      <c r="TK15" s="299"/>
      <c r="TL15" s="299"/>
      <c r="TM15" s="299"/>
      <c r="TN15" s="299"/>
      <c r="TO15" s="299"/>
      <c r="TP15" s="299"/>
      <c r="TQ15" s="299"/>
      <c r="TR15" s="299"/>
      <c r="TS15" s="299"/>
      <c r="TT15" s="299"/>
      <c r="TU15" s="299"/>
      <c r="TV15" s="299"/>
      <c r="TW15" s="299"/>
      <c r="TX15" s="299"/>
      <c r="TY15" s="299"/>
      <c r="TZ15" s="299"/>
      <c r="UA15" s="299"/>
      <c r="UB15" s="299"/>
      <c r="UC15" s="299"/>
      <c r="UD15" s="299"/>
      <c r="UE15" s="299"/>
      <c r="UF15" s="299"/>
      <c r="UG15" s="299"/>
      <c r="UH15" s="299"/>
      <c r="UI15" s="299"/>
    </row>
    <row r="16" spans="1:555" s="313" customFormat="1" ht="10.5" thickTop="1" thickBot="1" x14ac:dyDescent="0.2">
      <c r="A16" s="306" t="s">
        <v>203</v>
      </c>
      <c r="B16" s="307"/>
      <c r="C16" s="307"/>
      <c r="D16" s="307"/>
      <c r="E16" s="307"/>
      <c r="F16" s="307"/>
      <c r="G16" s="307"/>
      <c r="H16" s="307"/>
      <c r="I16" s="308"/>
      <c r="J16" s="309"/>
      <c r="K16" s="310" t="s">
        <v>20</v>
      </c>
      <c r="L16" s="311">
        <v>1364340146323</v>
      </c>
      <c r="M16" s="311">
        <v>19444248131</v>
      </c>
      <c r="N16" s="311">
        <v>19444248131</v>
      </c>
      <c r="O16" s="311">
        <v>0</v>
      </c>
      <c r="P16" s="311">
        <v>0</v>
      </c>
      <c r="Q16" s="311">
        <v>1364340146323</v>
      </c>
      <c r="R16" s="311">
        <v>204651021948</v>
      </c>
      <c r="S16" s="311">
        <v>519446535261.36005</v>
      </c>
      <c r="T16" s="311">
        <v>264499173647.67999</v>
      </c>
      <c r="U16" s="311">
        <v>126754498809.31</v>
      </c>
      <c r="V16" s="311">
        <v>126744618809.31</v>
      </c>
      <c r="W16" s="311">
        <v>126744618809.31</v>
      </c>
      <c r="X16" s="229">
        <v>0.19386600501387083</v>
      </c>
      <c r="Y16" s="217">
        <v>9.2905349997156481E-2</v>
      </c>
      <c r="Z16" s="449"/>
      <c r="AA16" s="312"/>
      <c r="AB16" s="312"/>
      <c r="AC16" s="312"/>
      <c r="AD16" s="312"/>
      <c r="AE16" s="312"/>
      <c r="AF16" s="312"/>
      <c r="AG16" s="312"/>
      <c r="AH16" s="312"/>
      <c r="AI16" s="312"/>
      <c r="AJ16" s="312"/>
      <c r="AK16" s="312"/>
      <c r="AL16" s="312"/>
      <c r="AM16" s="312"/>
      <c r="AN16" s="312"/>
      <c r="AO16" s="312"/>
      <c r="AP16" s="312"/>
      <c r="AQ16" s="312"/>
      <c r="AR16" s="312"/>
      <c r="AS16" s="312"/>
      <c r="AT16" s="312"/>
      <c r="AU16" s="312"/>
      <c r="AV16" s="312"/>
      <c r="AW16" s="312"/>
      <c r="AX16" s="312"/>
      <c r="AY16" s="312"/>
      <c r="AZ16" s="312"/>
      <c r="BA16" s="312"/>
      <c r="BB16" s="312"/>
      <c r="BC16" s="312"/>
      <c r="BD16" s="312"/>
      <c r="BE16" s="312"/>
      <c r="BF16" s="312"/>
      <c r="BG16" s="312"/>
      <c r="BH16" s="312"/>
      <c r="BI16" s="312"/>
      <c r="BJ16" s="312"/>
      <c r="BK16" s="312"/>
      <c r="BL16" s="312"/>
      <c r="BM16" s="312"/>
      <c r="BN16" s="312"/>
      <c r="BO16" s="312"/>
      <c r="BP16" s="312"/>
      <c r="BQ16" s="312"/>
      <c r="BR16" s="312"/>
      <c r="BS16" s="312"/>
      <c r="BT16" s="312"/>
      <c r="BU16" s="312"/>
      <c r="BV16" s="312"/>
      <c r="BW16" s="312"/>
      <c r="BX16" s="312"/>
      <c r="BY16" s="312"/>
      <c r="BZ16" s="312"/>
      <c r="CA16" s="312"/>
      <c r="CB16" s="312"/>
      <c r="CC16" s="312"/>
      <c r="CD16" s="312"/>
      <c r="CE16" s="312"/>
      <c r="CF16" s="312"/>
      <c r="CG16" s="312"/>
      <c r="CH16" s="312"/>
      <c r="CI16" s="312"/>
      <c r="CJ16" s="312"/>
      <c r="CK16" s="312"/>
      <c r="CL16" s="312"/>
      <c r="CM16" s="312"/>
      <c r="CN16" s="312"/>
      <c r="CO16" s="312"/>
      <c r="CP16" s="312"/>
      <c r="CQ16" s="312"/>
      <c r="CR16" s="312"/>
      <c r="CS16" s="312"/>
      <c r="CT16" s="312"/>
      <c r="CU16" s="312"/>
      <c r="CV16" s="312"/>
      <c r="CW16" s="312"/>
      <c r="CX16" s="312"/>
      <c r="CY16" s="312"/>
      <c r="CZ16" s="312"/>
      <c r="DA16" s="312"/>
      <c r="DB16" s="312"/>
      <c r="DC16" s="312"/>
      <c r="DD16" s="312"/>
      <c r="DE16" s="312"/>
      <c r="DF16" s="312"/>
      <c r="DG16" s="312"/>
      <c r="DH16" s="312"/>
      <c r="DI16" s="312"/>
      <c r="DJ16" s="312"/>
      <c r="DK16" s="312"/>
      <c r="DL16" s="312"/>
      <c r="DM16" s="312"/>
      <c r="DN16" s="312"/>
      <c r="DO16" s="312"/>
      <c r="DP16" s="312"/>
      <c r="DQ16" s="312"/>
      <c r="DR16" s="312"/>
      <c r="DS16" s="312"/>
      <c r="DT16" s="312"/>
      <c r="DU16" s="312"/>
      <c r="DV16" s="312"/>
      <c r="DW16" s="312"/>
      <c r="DX16" s="312"/>
      <c r="DY16" s="312"/>
      <c r="DZ16" s="312"/>
      <c r="EA16" s="312"/>
      <c r="EB16" s="312"/>
      <c r="EC16" s="312"/>
      <c r="ED16" s="312"/>
      <c r="EE16" s="312"/>
      <c r="EF16" s="312"/>
      <c r="EG16" s="312"/>
      <c r="EH16" s="312"/>
      <c r="EI16" s="312"/>
      <c r="EJ16" s="312"/>
      <c r="EK16" s="312"/>
      <c r="EL16" s="312"/>
      <c r="EM16" s="312"/>
      <c r="EN16" s="312"/>
      <c r="EO16" s="312"/>
      <c r="EP16" s="312"/>
      <c r="EQ16" s="312"/>
      <c r="ER16" s="312"/>
      <c r="ES16" s="312"/>
      <c r="ET16" s="312"/>
      <c r="EU16" s="312"/>
      <c r="EV16" s="312"/>
      <c r="EW16" s="312"/>
      <c r="EX16" s="312"/>
      <c r="EY16" s="312"/>
      <c r="EZ16" s="312"/>
      <c r="FA16" s="312"/>
      <c r="FB16" s="312"/>
      <c r="FC16" s="312"/>
      <c r="FD16" s="312"/>
      <c r="FE16" s="312"/>
      <c r="FF16" s="312"/>
      <c r="FG16" s="312"/>
      <c r="FH16" s="312"/>
      <c r="FI16" s="312"/>
      <c r="FJ16" s="312"/>
      <c r="FK16" s="312"/>
      <c r="FL16" s="312"/>
      <c r="FM16" s="312"/>
      <c r="FN16" s="312"/>
      <c r="FO16" s="312"/>
      <c r="FP16" s="312"/>
      <c r="FQ16" s="312"/>
      <c r="FR16" s="312"/>
      <c r="FS16" s="312"/>
      <c r="FT16" s="312"/>
      <c r="FU16" s="312"/>
      <c r="FV16" s="312"/>
      <c r="FW16" s="312"/>
      <c r="FX16" s="312"/>
      <c r="FY16" s="312"/>
      <c r="FZ16" s="312"/>
      <c r="GA16" s="312"/>
      <c r="GB16" s="312"/>
      <c r="GC16" s="312"/>
      <c r="GD16" s="312"/>
      <c r="GE16" s="312"/>
      <c r="GF16" s="312"/>
      <c r="GG16" s="312"/>
      <c r="GH16" s="312"/>
      <c r="GI16" s="312"/>
      <c r="GJ16" s="312"/>
      <c r="GK16" s="312"/>
      <c r="GL16" s="312"/>
      <c r="GM16" s="312"/>
      <c r="GN16" s="312"/>
      <c r="GO16" s="312"/>
      <c r="GP16" s="312"/>
      <c r="GQ16" s="312"/>
      <c r="GR16" s="312"/>
      <c r="GS16" s="312"/>
      <c r="GT16" s="312"/>
      <c r="GU16" s="312"/>
      <c r="GV16" s="312"/>
      <c r="GW16" s="312"/>
      <c r="GX16" s="312"/>
      <c r="GY16" s="312"/>
      <c r="GZ16" s="312"/>
      <c r="HA16" s="312"/>
      <c r="HB16" s="312"/>
      <c r="HC16" s="312"/>
      <c r="HD16" s="312"/>
      <c r="HE16" s="312"/>
      <c r="HF16" s="312"/>
      <c r="HG16" s="312"/>
      <c r="HH16" s="312"/>
      <c r="HI16" s="312"/>
      <c r="HJ16" s="312"/>
      <c r="HK16" s="312"/>
      <c r="HL16" s="312"/>
      <c r="HM16" s="312"/>
      <c r="HN16" s="312"/>
      <c r="HO16" s="312"/>
      <c r="HP16" s="312"/>
      <c r="HQ16" s="312"/>
      <c r="HR16" s="312"/>
      <c r="HS16" s="312"/>
      <c r="HT16" s="312"/>
      <c r="HU16" s="312"/>
      <c r="HV16" s="312"/>
      <c r="HW16" s="312"/>
      <c r="HX16" s="312"/>
      <c r="HY16" s="312"/>
      <c r="HZ16" s="312"/>
      <c r="IA16" s="312"/>
      <c r="IB16" s="312"/>
      <c r="IC16" s="312"/>
      <c r="ID16" s="312"/>
      <c r="IE16" s="312"/>
      <c r="IF16" s="312"/>
      <c r="IG16" s="312"/>
      <c r="IH16" s="312"/>
      <c r="II16" s="312"/>
      <c r="IJ16" s="312"/>
      <c r="IK16" s="312"/>
      <c r="IL16" s="312"/>
      <c r="IM16" s="312"/>
      <c r="IN16" s="312"/>
      <c r="IO16" s="312"/>
      <c r="IP16" s="312"/>
      <c r="IQ16" s="312"/>
      <c r="IR16" s="312"/>
      <c r="IS16" s="312"/>
      <c r="IT16" s="312"/>
      <c r="IU16" s="312"/>
      <c r="IV16" s="312"/>
      <c r="IW16" s="312"/>
      <c r="IX16" s="312"/>
      <c r="IY16" s="312"/>
      <c r="IZ16" s="312"/>
      <c r="JA16" s="312"/>
      <c r="JB16" s="312"/>
      <c r="JC16" s="312"/>
      <c r="JD16" s="312"/>
      <c r="JE16" s="312"/>
      <c r="JF16" s="312"/>
      <c r="JG16" s="312"/>
      <c r="JH16" s="312"/>
      <c r="JI16" s="312"/>
      <c r="JJ16" s="312"/>
      <c r="JK16" s="312"/>
      <c r="JL16" s="312"/>
      <c r="JM16" s="312"/>
      <c r="JN16" s="312"/>
      <c r="JO16" s="312"/>
      <c r="JP16" s="312"/>
      <c r="JQ16" s="312"/>
      <c r="JR16" s="312"/>
      <c r="JS16" s="312"/>
      <c r="JT16" s="312"/>
      <c r="JU16" s="312"/>
      <c r="JV16" s="312"/>
      <c r="JW16" s="312"/>
      <c r="JX16" s="312"/>
      <c r="JY16" s="312"/>
      <c r="JZ16" s="312"/>
      <c r="KA16" s="312"/>
      <c r="KB16" s="312"/>
      <c r="KC16" s="312"/>
      <c r="KD16" s="312"/>
      <c r="KE16" s="312"/>
      <c r="KF16" s="312"/>
      <c r="KG16" s="312"/>
      <c r="KH16" s="312"/>
      <c r="KI16" s="312"/>
      <c r="KJ16" s="312"/>
      <c r="KK16" s="312"/>
      <c r="KL16" s="312"/>
      <c r="KM16" s="312"/>
      <c r="KN16" s="312"/>
      <c r="KO16" s="312"/>
      <c r="KP16" s="312"/>
      <c r="KQ16" s="312"/>
      <c r="KR16" s="312"/>
      <c r="KS16" s="312"/>
      <c r="KT16" s="312"/>
      <c r="KU16" s="312"/>
      <c r="KV16" s="312"/>
      <c r="KW16" s="312"/>
      <c r="KX16" s="312"/>
      <c r="KY16" s="312"/>
      <c r="KZ16" s="312"/>
      <c r="LA16" s="312"/>
      <c r="LB16" s="312"/>
      <c r="LC16" s="312"/>
      <c r="LD16" s="312"/>
      <c r="LE16" s="312"/>
      <c r="LF16" s="312"/>
      <c r="LG16" s="312"/>
      <c r="LH16" s="312"/>
      <c r="LI16" s="312"/>
      <c r="LJ16" s="312"/>
      <c r="LK16" s="312"/>
      <c r="LL16" s="312"/>
      <c r="LM16" s="312"/>
      <c r="LN16" s="312"/>
      <c r="LO16" s="312"/>
      <c r="LP16" s="312"/>
      <c r="LQ16" s="312"/>
      <c r="LR16" s="312"/>
      <c r="LS16" s="312"/>
      <c r="LT16" s="312"/>
      <c r="LU16" s="312"/>
      <c r="LV16" s="312"/>
      <c r="LW16" s="312"/>
      <c r="LX16" s="312"/>
      <c r="LY16" s="312"/>
      <c r="LZ16" s="312"/>
      <c r="MA16" s="312"/>
      <c r="MB16" s="312"/>
      <c r="MC16" s="312"/>
      <c r="MD16" s="312"/>
      <c r="ME16" s="312"/>
      <c r="MF16" s="312"/>
      <c r="MG16" s="312"/>
      <c r="MH16" s="312"/>
      <c r="MI16" s="312"/>
      <c r="MJ16" s="312"/>
      <c r="MK16" s="312"/>
      <c r="ML16" s="312"/>
      <c r="MM16" s="312"/>
      <c r="MN16" s="312"/>
      <c r="MO16" s="312"/>
      <c r="MP16" s="312"/>
      <c r="MQ16" s="312"/>
      <c r="MR16" s="312"/>
      <c r="MS16" s="312"/>
      <c r="MT16" s="312"/>
      <c r="MU16" s="312"/>
      <c r="MV16" s="312"/>
      <c r="MW16" s="312"/>
      <c r="MX16" s="312"/>
      <c r="MY16" s="312"/>
      <c r="MZ16" s="312"/>
      <c r="NA16" s="312"/>
      <c r="NB16" s="312"/>
      <c r="NC16" s="312"/>
      <c r="ND16" s="312"/>
      <c r="NE16" s="312"/>
      <c r="NF16" s="312"/>
      <c r="NG16" s="312"/>
      <c r="NH16" s="312"/>
      <c r="NI16" s="312"/>
      <c r="NJ16" s="312"/>
      <c r="NK16" s="312"/>
      <c r="NL16" s="312"/>
      <c r="NM16" s="312"/>
      <c r="NN16" s="312"/>
      <c r="NO16" s="312"/>
      <c r="NP16" s="312"/>
      <c r="NQ16" s="312"/>
      <c r="NR16" s="312"/>
      <c r="NS16" s="312"/>
      <c r="NT16" s="312"/>
      <c r="NU16" s="312"/>
      <c r="NV16" s="312"/>
      <c r="NW16" s="312"/>
      <c r="NX16" s="312"/>
      <c r="NY16" s="312"/>
      <c r="NZ16" s="312"/>
      <c r="OA16" s="312"/>
      <c r="OB16" s="312"/>
      <c r="OC16" s="312"/>
      <c r="OD16" s="312"/>
      <c r="OE16" s="312"/>
      <c r="OF16" s="312"/>
      <c r="OG16" s="312"/>
      <c r="OH16" s="312"/>
      <c r="OI16" s="312"/>
      <c r="OJ16" s="312"/>
      <c r="OK16" s="312"/>
      <c r="OL16" s="312"/>
      <c r="OM16" s="312"/>
      <c r="ON16" s="312"/>
      <c r="OO16" s="312"/>
      <c r="OP16" s="312"/>
      <c r="OQ16" s="312"/>
      <c r="OR16" s="312"/>
      <c r="OS16" s="312"/>
      <c r="OT16" s="312"/>
      <c r="OU16" s="312"/>
      <c r="OV16" s="312"/>
      <c r="OW16" s="312"/>
      <c r="OX16" s="312"/>
      <c r="OY16" s="312"/>
      <c r="OZ16" s="312"/>
      <c r="PA16" s="312"/>
      <c r="PB16" s="312"/>
      <c r="PC16" s="312"/>
      <c r="PD16" s="312"/>
      <c r="PE16" s="312"/>
      <c r="PF16" s="312"/>
      <c r="PG16" s="312"/>
      <c r="PH16" s="312"/>
      <c r="PI16" s="312"/>
      <c r="PJ16" s="312"/>
      <c r="PK16" s="312"/>
      <c r="PL16" s="312"/>
      <c r="PM16" s="312"/>
      <c r="PN16" s="312"/>
      <c r="PO16" s="312"/>
      <c r="PP16" s="312"/>
      <c r="PQ16" s="312"/>
      <c r="PR16" s="312"/>
      <c r="PS16" s="312"/>
      <c r="PT16" s="312"/>
      <c r="PU16" s="312"/>
      <c r="PV16" s="312"/>
      <c r="PW16" s="312"/>
      <c r="PX16" s="312"/>
      <c r="PY16" s="312"/>
      <c r="PZ16" s="312"/>
      <c r="QA16" s="312"/>
      <c r="QB16" s="312"/>
      <c r="QC16" s="312"/>
      <c r="QD16" s="312"/>
      <c r="QE16" s="312"/>
      <c r="QF16" s="312"/>
      <c r="QG16" s="312"/>
      <c r="QH16" s="312"/>
      <c r="QI16" s="312"/>
      <c r="QJ16" s="312"/>
      <c r="QK16" s="312"/>
      <c r="QL16" s="312"/>
      <c r="QM16" s="312"/>
      <c r="QN16" s="312"/>
      <c r="QO16" s="312"/>
      <c r="QP16" s="312"/>
      <c r="QQ16" s="312"/>
      <c r="QR16" s="312"/>
      <c r="QS16" s="312"/>
      <c r="QT16" s="312"/>
      <c r="QU16" s="312"/>
      <c r="QV16" s="312"/>
      <c r="QW16" s="312"/>
      <c r="QX16" s="312"/>
      <c r="QY16" s="312"/>
      <c r="QZ16" s="312"/>
      <c r="RA16" s="312"/>
      <c r="RB16" s="312"/>
      <c r="RC16" s="312"/>
      <c r="RD16" s="312"/>
      <c r="RE16" s="312"/>
      <c r="RF16" s="312"/>
      <c r="RG16" s="312"/>
      <c r="RH16" s="312"/>
      <c r="RI16" s="312"/>
      <c r="RJ16" s="312"/>
      <c r="RK16" s="312"/>
      <c r="RL16" s="312"/>
      <c r="RM16" s="312"/>
      <c r="RN16" s="312"/>
      <c r="RO16" s="312"/>
      <c r="RP16" s="312"/>
      <c r="RQ16" s="312"/>
      <c r="RR16" s="312"/>
      <c r="RS16" s="312"/>
      <c r="RT16" s="312"/>
      <c r="RU16" s="312"/>
      <c r="RV16" s="312"/>
      <c r="RW16" s="312"/>
      <c r="RX16" s="312"/>
      <c r="RY16" s="312"/>
      <c r="RZ16" s="312"/>
      <c r="SA16" s="312"/>
      <c r="SB16" s="312"/>
      <c r="SC16" s="312"/>
      <c r="SD16" s="312"/>
      <c r="SE16" s="312"/>
      <c r="SF16" s="312"/>
      <c r="SG16" s="312"/>
      <c r="SH16" s="312"/>
      <c r="SI16" s="312"/>
      <c r="SJ16" s="312"/>
      <c r="SK16" s="312"/>
      <c r="SL16" s="312"/>
      <c r="SM16" s="312"/>
      <c r="SN16" s="312"/>
      <c r="SO16" s="312"/>
      <c r="SP16" s="312"/>
      <c r="SQ16" s="312"/>
      <c r="SR16" s="312"/>
      <c r="SS16" s="312"/>
      <c r="ST16" s="312"/>
      <c r="SU16" s="312"/>
      <c r="SV16" s="312"/>
      <c r="SW16" s="312"/>
      <c r="SX16" s="312"/>
      <c r="SY16" s="312"/>
      <c r="SZ16" s="312"/>
      <c r="TA16" s="312"/>
      <c r="TB16" s="312"/>
      <c r="TC16" s="312"/>
      <c r="TD16" s="312"/>
      <c r="TE16" s="312"/>
      <c r="TF16" s="312"/>
      <c r="TG16" s="312"/>
      <c r="TH16" s="312"/>
      <c r="TI16" s="312"/>
      <c r="TJ16" s="312"/>
      <c r="TK16" s="312"/>
      <c r="TL16" s="312"/>
      <c r="TM16" s="312"/>
      <c r="TN16" s="312"/>
      <c r="TO16" s="312"/>
      <c r="TP16" s="312"/>
      <c r="TQ16" s="312"/>
      <c r="TR16" s="312"/>
      <c r="TS16" s="312"/>
      <c r="TT16" s="312"/>
      <c r="TU16" s="312"/>
      <c r="TV16" s="312"/>
      <c r="TW16" s="312"/>
      <c r="TX16" s="312"/>
      <c r="TY16" s="312"/>
      <c r="TZ16" s="312"/>
      <c r="UA16" s="312"/>
      <c r="UB16" s="312"/>
      <c r="UC16" s="312"/>
      <c r="UD16" s="312"/>
      <c r="UE16" s="312"/>
      <c r="UF16" s="312"/>
      <c r="UG16" s="312"/>
      <c r="UH16" s="312"/>
      <c r="UI16" s="312"/>
    </row>
    <row r="17" spans="1:555" s="321" customFormat="1" ht="14.25" thickTop="1" thickBot="1" x14ac:dyDescent="0.25">
      <c r="A17" s="314" t="s">
        <v>1</v>
      </c>
      <c r="B17" s="315"/>
      <c r="C17" s="315"/>
      <c r="D17" s="315"/>
      <c r="E17" s="315"/>
      <c r="F17" s="315"/>
      <c r="G17" s="315"/>
      <c r="H17" s="315"/>
      <c r="I17" s="316"/>
      <c r="J17" s="317"/>
      <c r="K17" s="318" t="s">
        <v>21</v>
      </c>
      <c r="L17" s="319">
        <v>63347885666</v>
      </c>
      <c r="M17" s="319">
        <v>90000000</v>
      </c>
      <c r="N17" s="319">
        <v>90000000</v>
      </c>
      <c r="O17" s="319">
        <v>0</v>
      </c>
      <c r="P17" s="319">
        <v>0</v>
      </c>
      <c r="Q17" s="319">
        <v>63347885666</v>
      </c>
      <c r="R17" s="319">
        <v>0</v>
      </c>
      <c r="S17" s="319">
        <v>59046545712.5</v>
      </c>
      <c r="T17" s="319">
        <v>23631598084.470001</v>
      </c>
      <c r="U17" s="319">
        <v>19892875493.5</v>
      </c>
      <c r="V17" s="319">
        <v>19892875493.5</v>
      </c>
      <c r="W17" s="319">
        <v>19892875493.5</v>
      </c>
      <c r="X17" s="218">
        <v>0.37304478020098347</v>
      </c>
      <c r="Y17" s="218">
        <v>0.31402587922799263</v>
      </c>
      <c r="Z17" s="320"/>
      <c r="AA17" s="320"/>
      <c r="AB17" s="320"/>
      <c r="AC17" s="320"/>
      <c r="AD17" s="320"/>
      <c r="AE17" s="320"/>
      <c r="AF17" s="320"/>
      <c r="AG17" s="320"/>
      <c r="AH17" s="320"/>
      <c r="AI17" s="320"/>
      <c r="AJ17" s="320"/>
      <c r="AK17" s="320"/>
      <c r="AL17" s="320"/>
      <c r="AM17" s="320"/>
      <c r="AN17" s="320"/>
      <c r="AO17" s="320"/>
      <c r="AP17" s="320"/>
      <c r="AQ17" s="320"/>
      <c r="AR17" s="320"/>
      <c r="AS17" s="320"/>
      <c r="AT17" s="320"/>
      <c r="AU17" s="320"/>
      <c r="AV17" s="320"/>
      <c r="AW17" s="320"/>
      <c r="AX17" s="320"/>
      <c r="AY17" s="320"/>
      <c r="AZ17" s="320"/>
      <c r="BA17" s="320"/>
      <c r="BB17" s="320"/>
      <c r="BC17" s="320"/>
      <c r="BD17" s="320"/>
      <c r="BE17" s="320"/>
      <c r="BF17" s="320"/>
      <c r="BG17" s="320"/>
      <c r="BH17" s="320"/>
      <c r="BI17" s="320"/>
      <c r="BJ17" s="320"/>
      <c r="BK17" s="320"/>
      <c r="BL17" s="320"/>
      <c r="BM17" s="320"/>
      <c r="BN17" s="320"/>
      <c r="BO17" s="320"/>
      <c r="BP17" s="320"/>
      <c r="BQ17" s="320"/>
      <c r="BR17" s="320"/>
      <c r="BS17" s="320"/>
      <c r="BT17" s="320"/>
      <c r="BU17" s="320"/>
      <c r="BV17" s="320"/>
      <c r="BW17" s="320"/>
      <c r="BX17" s="320"/>
      <c r="BY17" s="320"/>
      <c r="BZ17" s="320"/>
      <c r="CA17" s="320"/>
      <c r="CB17" s="320"/>
      <c r="CC17" s="320"/>
      <c r="CD17" s="320"/>
      <c r="CE17" s="320"/>
      <c r="CF17" s="320"/>
      <c r="CG17" s="320"/>
      <c r="CH17" s="320"/>
      <c r="CI17" s="320"/>
      <c r="CJ17" s="320"/>
      <c r="CK17" s="320"/>
      <c r="CL17" s="320"/>
      <c r="CM17" s="320"/>
      <c r="CN17" s="320"/>
      <c r="CO17" s="320"/>
      <c r="CP17" s="320"/>
      <c r="CQ17" s="320"/>
      <c r="CR17" s="320"/>
      <c r="CS17" s="320"/>
      <c r="CT17" s="320"/>
      <c r="CU17" s="320"/>
      <c r="CV17" s="320"/>
      <c r="CW17" s="320"/>
      <c r="CX17" s="320"/>
      <c r="CY17" s="320"/>
      <c r="CZ17" s="320"/>
      <c r="DA17" s="320"/>
      <c r="DB17" s="320"/>
      <c r="DC17" s="320"/>
      <c r="DD17" s="320"/>
      <c r="DE17" s="320"/>
      <c r="DF17" s="320"/>
      <c r="DG17" s="320"/>
      <c r="DH17" s="320"/>
      <c r="DI17" s="320"/>
      <c r="DJ17" s="320"/>
      <c r="DK17" s="320"/>
      <c r="DL17" s="320"/>
      <c r="DM17" s="320"/>
      <c r="DN17" s="320"/>
      <c r="DO17" s="320"/>
      <c r="DP17" s="320"/>
      <c r="DQ17" s="320"/>
      <c r="DR17" s="320"/>
      <c r="DS17" s="320"/>
      <c r="DT17" s="320"/>
      <c r="DU17" s="320"/>
      <c r="DV17" s="320"/>
      <c r="DW17" s="320"/>
      <c r="DX17" s="320"/>
      <c r="DY17" s="320"/>
      <c r="DZ17" s="320"/>
      <c r="EA17" s="320"/>
      <c r="EB17" s="320"/>
      <c r="EC17" s="320"/>
      <c r="ED17" s="320"/>
      <c r="EE17" s="320"/>
      <c r="EF17" s="320"/>
      <c r="EG17" s="320"/>
      <c r="EH17" s="320"/>
      <c r="EI17" s="320"/>
      <c r="EJ17" s="320"/>
      <c r="EK17" s="320"/>
      <c r="EL17" s="320"/>
      <c r="EM17" s="320"/>
      <c r="EN17" s="320"/>
      <c r="EO17" s="320"/>
      <c r="EP17" s="320"/>
      <c r="EQ17" s="320"/>
      <c r="ER17" s="320"/>
      <c r="ES17" s="320"/>
      <c r="ET17" s="320"/>
      <c r="EU17" s="320"/>
      <c r="EV17" s="320"/>
      <c r="EW17" s="320"/>
      <c r="EX17" s="320"/>
      <c r="EY17" s="320"/>
      <c r="EZ17" s="320"/>
      <c r="FA17" s="320"/>
      <c r="FB17" s="320"/>
      <c r="FC17" s="320"/>
      <c r="FD17" s="320"/>
      <c r="FE17" s="320"/>
      <c r="FF17" s="320"/>
      <c r="FG17" s="320"/>
      <c r="FH17" s="320"/>
      <c r="FI17" s="320"/>
      <c r="FJ17" s="320"/>
      <c r="FK17" s="320"/>
      <c r="FL17" s="320"/>
      <c r="FM17" s="320"/>
      <c r="FN17" s="320"/>
      <c r="FO17" s="320"/>
      <c r="FP17" s="320"/>
      <c r="FQ17" s="320"/>
      <c r="FR17" s="320"/>
      <c r="FS17" s="320"/>
      <c r="FT17" s="320"/>
      <c r="FU17" s="320"/>
      <c r="FV17" s="320"/>
      <c r="FW17" s="320"/>
      <c r="FX17" s="320"/>
      <c r="FY17" s="320"/>
      <c r="FZ17" s="320"/>
      <c r="GA17" s="320"/>
      <c r="GB17" s="320"/>
      <c r="GC17" s="320"/>
      <c r="GD17" s="320"/>
      <c r="GE17" s="320"/>
      <c r="GF17" s="320"/>
      <c r="GG17" s="320"/>
      <c r="GH17" s="320"/>
      <c r="GI17" s="320"/>
      <c r="GJ17" s="320"/>
      <c r="GK17" s="320"/>
      <c r="GL17" s="320"/>
      <c r="GM17" s="320"/>
      <c r="GN17" s="320"/>
      <c r="GO17" s="320"/>
      <c r="GP17" s="320"/>
      <c r="GQ17" s="320"/>
      <c r="GR17" s="320"/>
      <c r="GS17" s="320"/>
      <c r="GT17" s="320"/>
      <c r="GU17" s="320"/>
      <c r="GV17" s="320"/>
      <c r="GW17" s="320"/>
      <c r="GX17" s="320"/>
      <c r="GY17" s="320"/>
      <c r="GZ17" s="320"/>
      <c r="HA17" s="320"/>
      <c r="HB17" s="320"/>
      <c r="HC17" s="320"/>
      <c r="HD17" s="320"/>
      <c r="HE17" s="320"/>
      <c r="HF17" s="320"/>
      <c r="HG17" s="320"/>
      <c r="HH17" s="320"/>
      <c r="HI17" s="320"/>
      <c r="HJ17" s="320"/>
      <c r="HK17" s="320"/>
      <c r="HL17" s="320"/>
      <c r="HM17" s="320"/>
      <c r="HN17" s="320"/>
      <c r="HO17" s="320"/>
      <c r="HP17" s="320"/>
      <c r="HQ17" s="320"/>
      <c r="HR17" s="320"/>
      <c r="HS17" s="320"/>
      <c r="HT17" s="320"/>
      <c r="HU17" s="320"/>
      <c r="HV17" s="320"/>
      <c r="HW17" s="320"/>
      <c r="HX17" s="320"/>
      <c r="HY17" s="320"/>
      <c r="HZ17" s="320"/>
      <c r="IA17" s="320"/>
      <c r="IB17" s="320"/>
      <c r="IC17" s="320"/>
      <c r="ID17" s="320"/>
      <c r="IE17" s="320"/>
      <c r="IF17" s="320"/>
      <c r="IG17" s="320"/>
      <c r="IH17" s="320"/>
      <c r="II17" s="320"/>
      <c r="IJ17" s="320"/>
      <c r="IK17" s="320"/>
      <c r="IL17" s="320"/>
      <c r="IM17" s="320"/>
      <c r="IN17" s="320"/>
      <c r="IO17" s="320"/>
      <c r="IP17" s="320"/>
      <c r="IQ17" s="320"/>
      <c r="IR17" s="320"/>
      <c r="IS17" s="320"/>
      <c r="IT17" s="320"/>
      <c r="IU17" s="320"/>
      <c r="IV17" s="320"/>
      <c r="IW17" s="320"/>
      <c r="IX17" s="320"/>
      <c r="IY17" s="320"/>
      <c r="IZ17" s="320"/>
      <c r="JA17" s="320"/>
      <c r="JB17" s="320"/>
      <c r="JC17" s="320"/>
      <c r="JD17" s="320"/>
      <c r="JE17" s="320"/>
      <c r="JF17" s="320"/>
      <c r="JG17" s="320"/>
      <c r="JH17" s="320"/>
      <c r="JI17" s="320"/>
      <c r="JJ17" s="320"/>
      <c r="JK17" s="320"/>
      <c r="JL17" s="320"/>
      <c r="JM17" s="320"/>
      <c r="JN17" s="320"/>
      <c r="JO17" s="320"/>
      <c r="JP17" s="320"/>
      <c r="JQ17" s="320"/>
      <c r="JR17" s="320"/>
      <c r="JS17" s="320"/>
      <c r="JT17" s="320"/>
      <c r="JU17" s="320"/>
      <c r="JV17" s="320"/>
      <c r="JW17" s="320"/>
      <c r="JX17" s="320"/>
      <c r="JY17" s="320"/>
      <c r="JZ17" s="320"/>
      <c r="KA17" s="320"/>
      <c r="KB17" s="320"/>
      <c r="KC17" s="320"/>
      <c r="KD17" s="320"/>
      <c r="KE17" s="320"/>
      <c r="KF17" s="320"/>
      <c r="KG17" s="320"/>
      <c r="KH17" s="320"/>
      <c r="KI17" s="320"/>
      <c r="KJ17" s="320"/>
      <c r="KK17" s="320"/>
      <c r="KL17" s="320"/>
      <c r="KM17" s="320"/>
      <c r="KN17" s="320"/>
      <c r="KO17" s="320"/>
      <c r="KP17" s="320"/>
      <c r="KQ17" s="320"/>
      <c r="KR17" s="320"/>
      <c r="KS17" s="320"/>
      <c r="KT17" s="320"/>
      <c r="KU17" s="320"/>
      <c r="KV17" s="320"/>
      <c r="KW17" s="320"/>
      <c r="KX17" s="320"/>
      <c r="KY17" s="320"/>
      <c r="KZ17" s="320"/>
      <c r="LA17" s="320"/>
      <c r="LB17" s="320"/>
      <c r="LC17" s="320"/>
      <c r="LD17" s="320"/>
      <c r="LE17" s="320"/>
      <c r="LF17" s="320"/>
      <c r="LG17" s="320"/>
      <c r="LH17" s="320"/>
      <c r="LI17" s="320"/>
      <c r="LJ17" s="320"/>
      <c r="LK17" s="320"/>
      <c r="LL17" s="320"/>
      <c r="LM17" s="320"/>
      <c r="LN17" s="320"/>
      <c r="LO17" s="320"/>
      <c r="LP17" s="320"/>
      <c r="LQ17" s="320"/>
      <c r="LR17" s="320"/>
      <c r="LS17" s="320"/>
      <c r="LT17" s="320"/>
      <c r="LU17" s="320"/>
      <c r="LV17" s="320"/>
      <c r="LW17" s="320"/>
      <c r="LX17" s="320"/>
      <c r="LY17" s="320"/>
      <c r="LZ17" s="320"/>
      <c r="MA17" s="320"/>
      <c r="MB17" s="320"/>
      <c r="MC17" s="320"/>
      <c r="MD17" s="320"/>
      <c r="ME17" s="320"/>
      <c r="MF17" s="320"/>
      <c r="MG17" s="320"/>
      <c r="MH17" s="320"/>
      <c r="MI17" s="320"/>
      <c r="MJ17" s="320"/>
      <c r="MK17" s="320"/>
      <c r="ML17" s="320"/>
      <c r="MM17" s="320"/>
      <c r="MN17" s="320"/>
      <c r="MO17" s="320"/>
      <c r="MP17" s="320"/>
      <c r="MQ17" s="320"/>
      <c r="MR17" s="320"/>
      <c r="MS17" s="320"/>
      <c r="MT17" s="320"/>
      <c r="MU17" s="320"/>
      <c r="MV17" s="320"/>
      <c r="MW17" s="320"/>
      <c r="MX17" s="320"/>
      <c r="MY17" s="320"/>
      <c r="MZ17" s="320"/>
      <c r="NA17" s="320"/>
      <c r="NB17" s="320"/>
      <c r="NC17" s="320"/>
      <c r="ND17" s="320"/>
      <c r="NE17" s="320"/>
      <c r="NF17" s="320"/>
      <c r="NG17" s="320"/>
      <c r="NH17" s="320"/>
      <c r="NI17" s="320"/>
      <c r="NJ17" s="320"/>
      <c r="NK17" s="320"/>
      <c r="NL17" s="320"/>
      <c r="NM17" s="320"/>
      <c r="NN17" s="320"/>
      <c r="NO17" s="320"/>
      <c r="NP17" s="320"/>
      <c r="NQ17" s="320"/>
      <c r="NR17" s="320"/>
      <c r="NS17" s="320"/>
      <c r="NT17" s="320"/>
      <c r="NU17" s="320"/>
      <c r="NV17" s="320"/>
      <c r="NW17" s="320"/>
      <c r="NX17" s="320"/>
      <c r="NY17" s="320"/>
      <c r="NZ17" s="320"/>
      <c r="OA17" s="320"/>
      <c r="OB17" s="320"/>
      <c r="OC17" s="320"/>
      <c r="OD17" s="320"/>
      <c r="OE17" s="320"/>
      <c r="OF17" s="320"/>
      <c r="OG17" s="320"/>
      <c r="OH17" s="320"/>
      <c r="OI17" s="320"/>
      <c r="OJ17" s="320"/>
      <c r="OK17" s="320"/>
      <c r="OL17" s="320"/>
      <c r="OM17" s="320"/>
      <c r="ON17" s="320"/>
      <c r="OO17" s="320"/>
      <c r="OP17" s="320"/>
      <c r="OQ17" s="320"/>
      <c r="OR17" s="320"/>
      <c r="OS17" s="320"/>
      <c r="OT17" s="320"/>
      <c r="OU17" s="320"/>
      <c r="OV17" s="320"/>
      <c r="OW17" s="320"/>
      <c r="OX17" s="320"/>
      <c r="OY17" s="320"/>
      <c r="OZ17" s="320"/>
      <c r="PA17" s="320"/>
      <c r="PB17" s="320"/>
      <c r="PC17" s="320"/>
      <c r="PD17" s="320"/>
      <c r="PE17" s="320"/>
      <c r="PF17" s="320"/>
      <c r="PG17" s="320"/>
      <c r="PH17" s="320"/>
      <c r="PI17" s="320"/>
      <c r="PJ17" s="320"/>
      <c r="PK17" s="320"/>
      <c r="PL17" s="320"/>
      <c r="PM17" s="320"/>
      <c r="PN17" s="320"/>
      <c r="PO17" s="320"/>
      <c r="PP17" s="320"/>
      <c r="PQ17" s="320"/>
      <c r="PR17" s="320"/>
      <c r="PS17" s="320"/>
      <c r="PT17" s="320"/>
      <c r="PU17" s="320"/>
      <c r="PV17" s="320"/>
      <c r="PW17" s="320"/>
      <c r="PX17" s="320"/>
      <c r="PY17" s="320"/>
      <c r="PZ17" s="320"/>
      <c r="QA17" s="320"/>
      <c r="QB17" s="320"/>
      <c r="QC17" s="320"/>
      <c r="QD17" s="320"/>
      <c r="QE17" s="320"/>
      <c r="QF17" s="320"/>
      <c r="QG17" s="320"/>
      <c r="QH17" s="320"/>
      <c r="QI17" s="320"/>
      <c r="QJ17" s="320"/>
      <c r="QK17" s="320"/>
      <c r="QL17" s="320"/>
      <c r="QM17" s="320"/>
      <c r="QN17" s="320"/>
      <c r="QO17" s="320"/>
      <c r="QP17" s="320"/>
      <c r="QQ17" s="320"/>
      <c r="QR17" s="320"/>
      <c r="QS17" s="320"/>
      <c r="QT17" s="320"/>
      <c r="QU17" s="320"/>
      <c r="QV17" s="320"/>
      <c r="QW17" s="320"/>
      <c r="QX17" s="320"/>
      <c r="QY17" s="320"/>
      <c r="QZ17" s="320"/>
      <c r="RA17" s="320"/>
      <c r="RB17" s="320"/>
      <c r="RC17" s="320"/>
      <c r="RD17" s="320"/>
      <c r="RE17" s="320"/>
      <c r="RF17" s="320"/>
      <c r="RG17" s="320"/>
      <c r="RH17" s="320"/>
      <c r="RI17" s="320"/>
      <c r="RJ17" s="320"/>
      <c r="RK17" s="320"/>
      <c r="RL17" s="320"/>
      <c r="RM17" s="320"/>
      <c r="RN17" s="320"/>
      <c r="RO17" s="320"/>
      <c r="RP17" s="320"/>
      <c r="RQ17" s="320"/>
      <c r="RR17" s="320"/>
      <c r="RS17" s="320"/>
      <c r="RT17" s="320"/>
      <c r="RU17" s="320"/>
      <c r="RV17" s="320"/>
      <c r="RW17" s="320"/>
      <c r="RX17" s="320"/>
      <c r="RY17" s="320"/>
      <c r="RZ17" s="320"/>
      <c r="SA17" s="320"/>
      <c r="SB17" s="320"/>
      <c r="SC17" s="320"/>
      <c r="SD17" s="320"/>
      <c r="SE17" s="320"/>
      <c r="SF17" s="320"/>
      <c r="SG17" s="320"/>
      <c r="SH17" s="320"/>
      <c r="SI17" s="320"/>
      <c r="SJ17" s="320"/>
      <c r="SK17" s="320"/>
      <c r="SL17" s="320"/>
      <c r="SM17" s="320"/>
      <c r="SN17" s="320"/>
      <c r="SO17" s="320"/>
      <c r="SP17" s="320"/>
      <c r="SQ17" s="320"/>
      <c r="SR17" s="320"/>
      <c r="SS17" s="320"/>
      <c r="ST17" s="320"/>
      <c r="SU17" s="320"/>
      <c r="SV17" s="320"/>
      <c r="SW17" s="320"/>
      <c r="SX17" s="320"/>
      <c r="SY17" s="320"/>
      <c r="SZ17" s="320"/>
      <c r="TA17" s="320"/>
      <c r="TB17" s="320"/>
      <c r="TC17" s="320"/>
      <c r="TD17" s="320"/>
      <c r="TE17" s="320"/>
      <c r="TF17" s="320"/>
      <c r="TG17" s="320"/>
      <c r="TH17" s="320"/>
      <c r="TI17" s="320"/>
      <c r="TJ17" s="320"/>
      <c r="TK17" s="320"/>
      <c r="TL17" s="320"/>
      <c r="TM17" s="320"/>
      <c r="TN17" s="320"/>
      <c r="TO17" s="320"/>
      <c r="TP17" s="320"/>
      <c r="TQ17" s="320"/>
      <c r="TR17" s="320"/>
      <c r="TS17" s="320"/>
      <c r="TT17" s="320"/>
      <c r="TU17" s="320"/>
      <c r="TV17" s="320"/>
      <c r="TW17" s="320"/>
      <c r="TX17" s="320"/>
      <c r="TY17" s="320"/>
      <c r="TZ17" s="320"/>
      <c r="UA17" s="320"/>
      <c r="UB17" s="320"/>
      <c r="UC17" s="320"/>
      <c r="UD17" s="320"/>
      <c r="UE17" s="320"/>
      <c r="UF17" s="320"/>
      <c r="UG17" s="320"/>
      <c r="UH17" s="320"/>
      <c r="UI17" s="320"/>
    </row>
    <row r="18" spans="1:555" s="320" customFormat="1" ht="13.5" thickTop="1" x14ac:dyDescent="0.2">
      <c r="A18" s="322" t="s">
        <v>1</v>
      </c>
      <c r="B18" s="323" t="s">
        <v>31</v>
      </c>
      <c r="C18" s="323"/>
      <c r="D18" s="323"/>
      <c r="E18" s="323"/>
      <c r="F18" s="323"/>
      <c r="G18" s="323"/>
      <c r="H18" s="323"/>
      <c r="I18" s="324"/>
      <c r="J18" s="325"/>
      <c r="K18" s="326" t="s">
        <v>7</v>
      </c>
      <c r="L18" s="327">
        <v>24472473222</v>
      </c>
      <c r="M18" s="328">
        <v>0</v>
      </c>
      <c r="N18" s="328">
        <v>0</v>
      </c>
      <c r="O18" s="329">
        <v>0</v>
      </c>
      <c r="P18" s="328">
        <v>0</v>
      </c>
      <c r="Q18" s="328">
        <v>24472473222</v>
      </c>
      <c r="R18" s="328">
        <v>0</v>
      </c>
      <c r="S18" s="328">
        <v>24472473222</v>
      </c>
      <c r="T18" s="328">
        <v>11572804664</v>
      </c>
      <c r="U18" s="328">
        <v>11557401917</v>
      </c>
      <c r="V18" s="329">
        <v>11557401917</v>
      </c>
      <c r="W18" s="329">
        <v>11557401917</v>
      </c>
      <c r="X18" s="230">
        <v>0.47289068656928407</v>
      </c>
      <c r="Y18" s="219">
        <v>0.47226129587140592</v>
      </c>
    </row>
    <row r="19" spans="1:555" s="320" customFormat="1" ht="16.5" x14ac:dyDescent="0.2">
      <c r="A19" s="330" t="s">
        <v>1</v>
      </c>
      <c r="B19" s="331" t="s">
        <v>31</v>
      </c>
      <c r="C19" s="331" t="s">
        <v>31</v>
      </c>
      <c r="D19" s="331"/>
      <c r="E19" s="332"/>
      <c r="F19" s="332"/>
      <c r="G19" s="332"/>
      <c r="H19" s="333"/>
      <c r="I19" s="334"/>
      <c r="J19" s="335"/>
      <c r="K19" s="336" t="s">
        <v>32</v>
      </c>
      <c r="L19" s="337">
        <v>24472473222</v>
      </c>
      <c r="M19" s="338"/>
      <c r="N19" s="338"/>
      <c r="O19" s="339">
        <v>0</v>
      </c>
      <c r="P19" s="338"/>
      <c r="Q19" s="338">
        <v>24472473222</v>
      </c>
      <c r="R19" s="338">
        <v>0</v>
      </c>
      <c r="S19" s="338">
        <v>24472473222</v>
      </c>
      <c r="T19" s="338">
        <v>11572804664</v>
      </c>
      <c r="U19" s="338">
        <v>11557401917</v>
      </c>
      <c r="V19" s="339">
        <v>11557401917</v>
      </c>
      <c r="W19" s="339">
        <v>11557401917</v>
      </c>
      <c r="X19" s="220">
        <v>0.47289068656928407</v>
      </c>
      <c r="Y19" s="220">
        <v>0.47226129587140592</v>
      </c>
    </row>
    <row r="20" spans="1:555" s="320" customFormat="1" x14ac:dyDescent="0.2">
      <c r="A20" s="330" t="s">
        <v>1</v>
      </c>
      <c r="B20" s="331" t="s">
        <v>31</v>
      </c>
      <c r="C20" s="331" t="s">
        <v>31</v>
      </c>
      <c r="D20" s="331" t="s">
        <v>31</v>
      </c>
      <c r="E20" s="332"/>
      <c r="F20" s="332"/>
      <c r="G20" s="332"/>
      <c r="H20" s="333"/>
      <c r="I20" s="334"/>
      <c r="J20" s="335"/>
      <c r="K20" s="340" t="s">
        <v>33</v>
      </c>
      <c r="L20" s="337">
        <v>16545941396</v>
      </c>
      <c r="M20" s="338"/>
      <c r="N20" s="338">
        <v>0</v>
      </c>
      <c r="O20" s="339">
        <v>0</v>
      </c>
      <c r="P20" s="338">
        <v>0</v>
      </c>
      <c r="Q20" s="338">
        <v>16545941396</v>
      </c>
      <c r="R20" s="338">
        <v>0</v>
      </c>
      <c r="S20" s="338">
        <v>16545941396</v>
      </c>
      <c r="T20" s="338">
        <v>7480856580</v>
      </c>
      <c r="U20" s="338">
        <v>7465453833</v>
      </c>
      <c r="V20" s="339">
        <v>7465453833</v>
      </c>
      <c r="W20" s="339">
        <v>7465453833</v>
      </c>
      <c r="X20" s="221">
        <v>0.45212637957296919</v>
      </c>
      <c r="Y20" s="221">
        <v>0.45119547170672208</v>
      </c>
    </row>
    <row r="21" spans="1:555" s="351" customFormat="1" x14ac:dyDescent="0.2">
      <c r="A21" s="341" t="s">
        <v>1</v>
      </c>
      <c r="B21" s="342" t="s">
        <v>31</v>
      </c>
      <c r="C21" s="342" t="s">
        <v>31</v>
      </c>
      <c r="D21" s="342" t="s">
        <v>31</v>
      </c>
      <c r="E21" s="343" t="s">
        <v>34</v>
      </c>
      <c r="F21" s="343"/>
      <c r="G21" s="343"/>
      <c r="H21" s="344">
        <v>10</v>
      </c>
      <c r="I21" s="345" t="s">
        <v>2</v>
      </c>
      <c r="J21" s="346" t="s">
        <v>3</v>
      </c>
      <c r="K21" s="347" t="s">
        <v>35</v>
      </c>
      <c r="L21" s="348">
        <v>16545941396</v>
      </c>
      <c r="M21" s="349"/>
      <c r="N21" s="349"/>
      <c r="O21" s="350"/>
      <c r="P21" s="349">
        <v>0</v>
      </c>
      <c r="Q21" s="349">
        <v>16545941396</v>
      </c>
      <c r="R21" s="349"/>
      <c r="S21" s="349">
        <v>16545941396</v>
      </c>
      <c r="T21" s="349">
        <v>7480856580</v>
      </c>
      <c r="U21" s="349">
        <v>7465453833</v>
      </c>
      <c r="V21" s="350">
        <v>7465453833</v>
      </c>
      <c r="W21" s="350">
        <v>7465453833</v>
      </c>
      <c r="X21" s="222">
        <v>0.45212637957296919</v>
      </c>
      <c r="Y21" s="222">
        <v>0.45119547170672208</v>
      </c>
    </row>
    <row r="22" spans="1:555" s="320" customFormat="1" ht="16.5" x14ac:dyDescent="0.2">
      <c r="A22" s="330" t="s">
        <v>1</v>
      </c>
      <c r="B22" s="331" t="s">
        <v>31</v>
      </c>
      <c r="C22" s="331" t="s">
        <v>31</v>
      </c>
      <c r="D22" s="331" t="s">
        <v>45</v>
      </c>
      <c r="E22" s="332"/>
      <c r="F22" s="332"/>
      <c r="G22" s="332"/>
      <c r="H22" s="333"/>
      <c r="I22" s="334"/>
      <c r="J22" s="335"/>
      <c r="K22" s="340" t="s">
        <v>46</v>
      </c>
      <c r="L22" s="337">
        <v>5776499704</v>
      </c>
      <c r="M22" s="338">
        <v>0</v>
      </c>
      <c r="N22" s="338">
        <v>0</v>
      </c>
      <c r="O22" s="339">
        <v>0</v>
      </c>
      <c r="P22" s="338">
        <v>0</v>
      </c>
      <c r="Q22" s="338">
        <v>5776499704</v>
      </c>
      <c r="R22" s="338">
        <v>0</v>
      </c>
      <c r="S22" s="338">
        <v>5776499704</v>
      </c>
      <c r="T22" s="338">
        <v>2959908712</v>
      </c>
      <c r="U22" s="338">
        <v>2959908712</v>
      </c>
      <c r="V22" s="339">
        <v>2959908712</v>
      </c>
      <c r="W22" s="339">
        <v>2959908712</v>
      </c>
      <c r="X22" s="221">
        <v>0.51240523910186975</v>
      </c>
      <c r="Y22" s="221">
        <v>0.51240523910186975</v>
      </c>
    </row>
    <row r="23" spans="1:555" s="355" customFormat="1" ht="16.5" x14ac:dyDescent="0.2">
      <c r="A23" s="191" t="s">
        <v>1</v>
      </c>
      <c r="B23" s="192" t="s">
        <v>31</v>
      </c>
      <c r="C23" s="192" t="s">
        <v>31</v>
      </c>
      <c r="D23" s="192" t="s">
        <v>45</v>
      </c>
      <c r="E23" s="183" t="s">
        <v>34</v>
      </c>
      <c r="F23" s="183"/>
      <c r="G23" s="183"/>
      <c r="H23" s="185">
        <v>10</v>
      </c>
      <c r="I23" s="184" t="s">
        <v>2</v>
      </c>
      <c r="J23" s="186" t="s">
        <v>3</v>
      </c>
      <c r="K23" s="352" t="s">
        <v>229</v>
      </c>
      <c r="L23" s="232">
        <v>1705000000</v>
      </c>
      <c r="M23" s="353"/>
      <c r="N23" s="353"/>
      <c r="O23" s="354"/>
      <c r="P23" s="353"/>
      <c r="Q23" s="353">
        <v>1705000000</v>
      </c>
      <c r="R23" s="353"/>
      <c r="S23" s="353">
        <v>1705000000</v>
      </c>
      <c r="T23" s="353">
        <v>828950200</v>
      </c>
      <c r="U23" s="353">
        <v>828950200</v>
      </c>
      <c r="V23" s="354">
        <v>828950200</v>
      </c>
      <c r="W23" s="354">
        <v>828950200</v>
      </c>
      <c r="X23" s="222">
        <v>0.48618780058651029</v>
      </c>
      <c r="Y23" s="222">
        <v>0.48618780058651029</v>
      </c>
    </row>
    <row r="24" spans="1:555" s="355" customFormat="1" ht="24.75" x14ac:dyDescent="0.2">
      <c r="A24" s="191" t="s">
        <v>1</v>
      </c>
      <c r="B24" s="192" t="s">
        <v>31</v>
      </c>
      <c r="C24" s="192" t="s">
        <v>31</v>
      </c>
      <c r="D24" s="192" t="s">
        <v>45</v>
      </c>
      <c r="E24" s="183" t="s">
        <v>36</v>
      </c>
      <c r="F24" s="183"/>
      <c r="G24" s="183"/>
      <c r="H24" s="185">
        <v>10</v>
      </c>
      <c r="I24" s="184" t="s">
        <v>2</v>
      </c>
      <c r="J24" s="186" t="s">
        <v>3</v>
      </c>
      <c r="K24" s="352" t="s">
        <v>230</v>
      </c>
      <c r="L24" s="232">
        <v>1225000000</v>
      </c>
      <c r="M24" s="353"/>
      <c r="N24" s="353"/>
      <c r="O24" s="354"/>
      <c r="P24" s="353"/>
      <c r="Q24" s="353">
        <v>1225000000</v>
      </c>
      <c r="R24" s="353"/>
      <c r="S24" s="353">
        <v>1225000000</v>
      </c>
      <c r="T24" s="353">
        <v>594531000</v>
      </c>
      <c r="U24" s="353">
        <v>594531000</v>
      </c>
      <c r="V24" s="354">
        <v>594531000</v>
      </c>
      <c r="W24" s="354">
        <v>594531000</v>
      </c>
      <c r="X24" s="222">
        <v>0.48533142857142858</v>
      </c>
      <c r="Y24" s="222">
        <v>0.48533142857142858</v>
      </c>
    </row>
    <row r="25" spans="1:555" s="355" customFormat="1" x14ac:dyDescent="0.2">
      <c r="A25" s="191" t="s">
        <v>1</v>
      </c>
      <c r="B25" s="192" t="s">
        <v>31</v>
      </c>
      <c r="C25" s="192" t="s">
        <v>31</v>
      </c>
      <c r="D25" s="192" t="s">
        <v>45</v>
      </c>
      <c r="E25" s="183" t="s">
        <v>37</v>
      </c>
      <c r="F25" s="183"/>
      <c r="G25" s="183"/>
      <c r="H25" s="185">
        <v>10</v>
      </c>
      <c r="I25" s="184" t="s">
        <v>2</v>
      </c>
      <c r="J25" s="186" t="s">
        <v>3</v>
      </c>
      <c r="K25" s="352" t="s">
        <v>47</v>
      </c>
      <c r="L25" s="232">
        <v>1326499704</v>
      </c>
      <c r="M25" s="353"/>
      <c r="N25" s="353"/>
      <c r="O25" s="354"/>
      <c r="P25" s="353"/>
      <c r="Q25" s="353">
        <v>1326499704</v>
      </c>
      <c r="R25" s="353"/>
      <c r="S25" s="353">
        <v>1326499704</v>
      </c>
      <c r="T25" s="353">
        <v>782976412</v>
      </c>
      <c r="U25" s="353">
        <v>782976412</v>
      </c>
      <c r="V25" s="354">
        <v>782976412</v>
      </c>
      <c r="W25" s="354">
        <v>782976412</v>
      </c>
      <c r="X25" s="222">
        <v>0.59025750977476288</v>
      </c>
      <c r="Y25" s="222">
        <v>0.59025750977476288</v>
      </c>
    </row>
    <row r="26" spans="1:555" s="355" customFormat="1" ht="16.5" x14ac:dyDescent="0.2">
      <c r="A26" s="191" t="s">
        <v>1</v>
      </c>
      <c r="B26" s="192" t="s">
        <v>31</v>
      </c>
      <c r="C26" s="192" t="s">
        <v>31</v>
      </c>
      <c r="D26" s="192" t="s">
        <v>45</v>
      </c>
      <c r="E26" s="183" t="s">
        <v>38</v>
      </c>
      <c r="F26" s="183"/>
      <c r="G26" s="183"/>
      <c r="H26" s="185">
        <v>10</v>
      </c>
      <c r="I26" s="184" t="s">
        <v>2</v>
      </c>
      <c r="J26" s="186" t="s">
        <v>3</v>
      </c>
      <c r="K26" s="352" t="s">
        <v>231</v>
      </c>
      <c r="L26" s="232">
        <v>610000000</v>
      </c>
      <c r="M26" s="353"/>
      <c r="N26" s="353"/>
      <c r="O26" s="354"/>
      <c r="P26" s="353"/>
      <c r="Q26" s="353">
        <v>610000000</v>
      </c>
      <c r="R26" s="353"/>
      <c r="S26" s="353">
        <v>610000000</v>
      </c>
      <c r="T26" s="353">
        <v>314684300</v>
      </c>
      <c r="U26" s="353">
        <v>314684300</v>
      </c>
      <c r="V26" s="354">
        <v>314684300</v>
      </c>
      <c r="W26" s="354">
        <v>314684300</v>
      </c>
      <c r="X26" s="222">
        <v>0.51587590163934427</v>
      </c>
      <c r="Y26" s="222">
        <v>0.51587590163934427</v>
      </c>
    </row>
    <row r="27" spans="1:555" s="355" customFormat="1" ht="16.5" x14ac:dyDescent="0.2">
      <c r="A27" s="191" t="s">
        <v>1</v>
      </c>
      <c r="B27" s="192" t="s">
        <v>31</v>
      </c>
      <c r="C27" s="192" t="s">
        <v>31</v>
      </c>
      <c r="D27" s="192" t="s">
        <v>45</v>
      </c>
      <c r="E27" s="183" t="s">
        <v>39</v>
      </c>
      <c r="F27" s="183"/>
      <c r="G27" s="183"/>
      <c r="H27" s="185">
        <v>10</v>
      </c>
      <c r="I27" s="184" t="s">
        <v>2</v>
      </c>
      <c r="J27" s="186" t="s">
        <v>3</v>
      </c>
      <c r="K27" s="352" t="s">
        <v>48</v>
      </c>
      <c r="L27" s="232">
        <v>93000000</v>
      </c>
      <c r="M27" s="353"/>
      <c r="N27" s="353"/>
      <c r="O27" s="354"/>
      <c r="P27" s="353"/>
      <c r="Q27" s="353">
        <v>93000000</v>
      </c>
      <c r="R27" s="353"/>
      <c r="S27" s="353">
        <v>93000000</v>
      </c>
      <c r="T27" s="353">
        <v>45273800</v>
      </c>
      <c r="U27" s="353">
        <v>45273800</v>
      </c>
      <c r="V27" s="354">
        <v>45273800</v>
      </c>
      <c r="W27" s="354">
        <v>45273800</v>
      </c>
      <c r="X27" s="222">
        <v>0.48681505376344086</v>
      </c>
      <c r="Y27" s="222">
        <v>0.48681505376344086</v>
      </c>
    </row>
    <row r="28" spans="1:555" s="355" customFormat="1" x14ac:dyDescent="0.2">
      <c r="A28" s="191" t="s">
        <v>1</v>
      </c>
      <c r="B28" s="192" t="s">
        <v>31</v>
      </c>
      <c r="C28" s="192" t="s">
        <v>31</v>
      </c>
      <c r="D28" s="192" t="s">
        <v>45</v>
      </c>
      <c r="E28" s="183" t="s">
        <v>40</v>
      </c>
      <c r="F28" s="183"/>
      <c r="G28" s="183"/>
      <c r="H28" s="185">
        <v>10</v>
      </c>
      <c r="I28" s="184" t="s">
        <v>2</v>
      </c>
      <c r="J28" s="186" t="s">
        <v>3</v>
      </c>
      <c r="K28" s="352" t="s">
        <v>4</v>
      </c>
      <c r="L28" s="232">
        <v>487000000</v>
      </c>
      <c r="M28" s="353"/>
      <c r="N28" s="353"/>
      <c r="O28" s="354"/>
      <c r="P28" s="353"/>
      <c r="Q28" s="353">
        <v>487000000</v>
      </c>
      <c r="R28" s="353"/>
      <c r="S28" s="353">
        <v>487000000</v>
      </c>
      <c r="T28" s="353">
        <v>236022900</v>
      </c>
      <c r="U28" s="353">
        <v>236022900</v>
      </c>
      <c r="V28" s="354">
        <v>236022900</v>
      </c>
      <c r="W28" s="354">
        <v>236022900</v>
      </c>
      <c r="X28" s="222">
        <v>0.48464661190965092</v>
      </c>
      <c r="Y28" s="222">
        <v>0.48464661190965092</v>
      </c>
    </row>
    <row r="29" spans="1:555" s="355" customFormat="1" x14ac:dyDescent="0.2">
      <c r="A29" s="191" t="s">
        <v>1</v>
      </c>
      <c r="B29" s="192" t="s">
        <v>31</v>
      </c>
      <c r="C29" s="192" t="s">
        <v>31</v>
      </c>
      <c r="D29" s="192" t="s">
        <v>45</v>
      </c>
      <c r="E29" s="183" t="s">
        <v>41</v>
      </c>
      <c r="F29" s="183"/>
      <c r="G29" s="183"/>
      <c r="H29" s="185">
        <v>10</v>
      </c>
      <c r="I29" s="184" t="s">
        <v>2</v>
      </c>
      <c r="J29" s="186" t="s">
        <v>3</v>
      </c>
      <c r="K29" s="352" t="s">
        <v>5</v>
      </c>
      <c r="L29" s="232">
        <v>87000000</v>
      </c>
      <c r="M29" s="353"/>
      <c r="N29" s="353"/>
      <c r="O29" s="354"/>
      <c r="P29" s="353"/>
      <c r="Q29" s="353">
        <v>87000000</v>
      </c>
      <c r="R29" s="353"/>
      <c r="S29" s="353">
        <v>87000000</v>
      </c>
      <c r="T29" s="353">
        <v>39381700</v>
      </c>
      <c r="U29" s="353">
        <v>39381700</v>
      </c>
      <c r="V29" s="354">
        <v>39381700</v>
      </c>
      <c r="W29" s="354">
        <v>39381700</v>
      </c>
      <c r="X29" s="222">
        <v>0.45266321839080459</v>
      </c>
      <c r="Y29" s="222">
        <v>0.45266321839080459</v>
      </c>
    </row>
    <row r="30" spans="1:555" s="355" customFormat="1" x14ac:dyDescent="0.2">
      <c r="A30" s="191" t="s">
        <v>1</v>
      </c>
      <c r="B30" s="192" t="s">
        <v>31</v>
      </c>
      <c r="C30" s="192" t="s">
        <v>31</v>
      </c>
      <c r="D30" s="192" t="s">
        <v>45</v>
      </c>
      <c r="E30" s="183" t="s">
        <v>42</v>
      </c>
      <c r="F30" s="183"/>
      <c r="G30" s="183"/>
      <c r="H30" s="185">
        <v>10</v>
      </c>
      <c r="I30" s="184" t="s">
        <v>2</v>
      </c>
      <c r="J30" s="186" t="s">
        <v>3</v>
      </c>
      <c r="K30" s="352" t="s">
        <v>49</v>
      </c>
      <c r="L30" s="232">
        <v>87000000</v>
      </c>
      <c r="M30" s="353"/>
      <c r="N30" s="353"/>
      <c r="O30" s="354"/>
      <c r="P30" s="353"/>
      <c r="Q30" s="353">
        <v>87000000</v>
      </c>
      <c r="R30" s="353"/>
      <c r="S30" s="353">
        <v>87000000</v>
      </c>
      <c r="T30" s="353">
        <v>39381700</v>
      </c>
      <c r="U30" s="353">
        <v>39381700</v>
      </c>
      <c r="V30" s="354">
        <v>39381700</v>
      </c>
      <c r="W30" s="354">
        <v>39381700</v>
      </c>
      <c r="X30" s="222">
        <v>0.45266321839080459</v>
      </c>
      <c r="Y30" s="222">
        <v>0.45266321839080459</v>
      </c>
    </row>
    <row r="31" spans="1:555" s="355" customFormat="1" ht="16.5" x14ac:dyDescent="0.2">
      <c r="A31" s="191" t="s">
        <v>1</v>
      </c>
      <c r="B31" s="192" t="s">
        <v>31</v>
      </c>
      <c r="C31" s="192" t="s">
        <v>31</v>
      </c>
      <c r="D31" s="192" t="s">
        <v>45</v>
      </c>
      <c r="E31" s="183" t="s">
        <v>43</v>
      </c>
      <c r="F31" s="183"/>
      <c r="G31" s="183"/>
      <c r="H31" s="185">
        <v>10</v>
      </c>
      <c r="I31" s="184" t="s">
        <v>2</v>
      </c>
      <c r="J31" s="186" t="s">
        <v>3</v>
      </c>
      <c r="K31" s="352" t="s">
        <v>50</v>
      </c>
      <c r="L31" s="232">
        <v>156000000</v>
      </c>
      <c r="M31" s="353"/>
      <c r="N31" s="353"/>
      <c r="O31" s="354"/>
      <c r="P31" s="353"/>
      <c r="Q31" s="353">
        <v>156000000</v>
      </c>
      <c r="R31" s="353"/>
      <c r="S31" s="353">
        <v>156000000</v>
      </c>
      <c r="T31" s="353">
        <v>78706700</v>
      </c>
      <c r="U31" s="353">
        <v>78706700</v>
      </c>
      <c r="V31" s="354">
        <v>78706700</v>
      </c>
      <c r="W31" s="354">
        <v>78706700</v>
      </c>
      <c r="X31" s="222">
        <v>0.50453012820512821</v>
      </c>
      <c r="Y31" s="222">
        <v>0.50453012820512821</v>
      </c>
    </row>
    <row r="32" spans="1:555" s="320" customFormat="1" ht="24.75" x14ac:dyDescent="0.2">
      <c r="A32" s="330" t="s">
        <v>1</v>
      </c>
      <c r="B32" s="331" t="s">
        <v>31</v>
      </c>
      <c r="C32" s="331" t="s">
        <v>31</v>
      </c>
      <c r="D32" s="331" t="s">
        <v>51</v>
      </c>
      <c r="E32" s="332"/>
      <c r="F32" s="332"/>
      <c r="G32" s="332"/>
      <c r="H32" s="333"/>
      <c r="I32" s="334"/>
      <c r="J32" s="335"/>
      <c r="K32" s="340" t="s">
        <v>52</v>
      </c>
      <c r="L32" s="337">
        <v>2150032122</v>
      </c>
      <c r="M32" s="338">
        <v>0</v>
      </c>
      <c r="N32" s="338">
        <v>0</v>
      </c>
      <c r="O32" s="339">
        <v>0</v>
      </c>
      <c r="P32" s="338">
        <v>0</v>
      </c>
      <c r="Q32" s="338">
        <v>2150032122</v>
      </c>
      <c r="R32" s="338">
        <v>0</v>
      </c>
      <c r="S32" s="338">
        <v>2150032122</v>
      </c>
      <c r="T32" s="338">
        <v>1132039372</v>
      </c>
      <c r="U32" s="338">
        <v>1132039372</v>
      </c>
      <c r="V32" s="339">
        <v>1132039372</v>
      </c>
      <c r="W32" s="339">
        <v>1132039372</v>
      </c>
      <c r="X32" s="221">
        <v>0.52652207398043704</v>
      </c>
      <c r="Y32" s="221">
        <v>0.52652207398043704</v>
      </c>
    </row>
    <row r="33" spans="1:25" s="355" customFormat="1" ht="16.5" x14ac:dyDescent="0.2">
      <c r="A33" s="191" t="s">
        <v>1</v>
      </c>
      <c r="B33" s="192" t="s">
        <v>31</v>
      </c>
      <c r="C33" s="192" t="s">
        <v>31</v>
      </c>
      <c r="D33" s="192" t="s">
        <v>51</v>
      </c>
      <c r="E33" s="183" t="s">
        <v>34</v>
      </c>
      <c r="F33" s="183"/>
      <c r="G33" s="183"/>
      <c r="H33" s="185">
        <v>10</v>
      </c>
      <c r="I33" s="184" t="s">
        <v>2</v>
      </c>
      <c r="J33" s="186" t="s">
        <v>3</v>
      </c>
      <c r="K33" s="352" t="s">
        <v>53</v>
      </c>
      <c r="L33" s="232">
        <v>1026032122</v>
      </c>
      <c r="M33" s="353"/>
      <c r="N33" s="353"/>
      <c r="O33" s="354"/>
      <c r="P33" s="353"/>
      <c r="Q33" s="353">
        <v>1026032122</v>
      </c>
      <c r="R33" s="353"/>
      <c r="S33" s="353">
        <v>1026032122</v>
      </c>
      <c r="T33" s="353">
        <v>572722020</v>
      </c>
      <c r="U33" s="353">
        <v>572722020</v>
      </c>
      <c r="V33" s="354">
        <v>572722020</v>
      </c>
      <c r="W33" s="354">
        <v>572722020</v>
      </c>
      <c r="X33" s="223">
        <v>0.55819112064797516</v>
      </c>
      <c r="Y33" s="222">
        <v>0.55819112064797516</v>
      </c>
    </row>
    <row r="34" spans="1:25" s="355" customFormat="1" x14ac:dyDescent="0.2">
      <c r="A34" s="191" t="s">
        <v>1</v>
      </c>
      <c r="B34" s="192" t="s">
        <v>31</v>
      </c>
      <c r="C34" s="192" t="s">
        <v>31</v>
      </c>
      <c r="D34" s="192" t="s">
        <v>51</v>
      </c>
      <c r="E34" s="183" t="s">
        <v>36</v>
      </c>
      <c r="F34" s="183"/>
      <c r="G34" s="183"/>
      <c r="H34" s="185">
        <v>10</v>
      </c>
      <c r="I34" s="184" t="s">
        <v>2</v>
      </c>
      <c r="J34" s="186" t="s">
        <v>3</v>
      </c>
      <c r="K34" s="352" t="s">
        <v>54</v>
      </c>
      <c r="L34" s="232">
        <v>230000000</v>
      </c>
      <c r="M34" s="353"/>
      <c r="N34" s="353"/>
      <c r="O34" s="354"/>
      <c r="P34" s="353"/>
      <c r="Q34" s="353">
        <v>230000000</v>
      </c>
      <c r="R34" s="353"/>
      <c r="S34" s="353">
        <v>230000000</v>
      </c>
      <c r="T34" s="353">
        <v>112902238</v>
      </c>
      <c r="U34" s="353">
        <v>112902238</v>
      </c>
      <c r="V34" s="354">
        <v>112902238</v>
      </c>
      <c r="W34" s="354">
        <v>112902238</v>
      </c>
      <c r="X34" s="223">
        <v>0.49087929565217392</v>
      </c>
      <c r="Y34" s="222">
        <v>0.49087929565217392</v>
      </c>
    </row>
    <row r="35" spans="1:25" s="355" customFormat="1" x14ac:dyDescent="0.2">
      <c r="A35" s="191" t="s">
        <v>1</v>
      </c>
      <c r="B35" s="192" t="s">
        <v>31</v>
      </c>
      <c r="C35" s="192" t="s">
        <v>31</v>
      </c>
      <c r="D35" s="192" t="s">
        <v>51</v>
      </c>
      <c r="E35" s="183" t="s">
        <v>39</v>
      </c>
      <c r="F35" s="183"/>
      <c r="G35" s="183"/>
      <c r="H35" s="185">
        <v>10</v>
      </c>
      <c r="I35" s="184" t="s">
        <v>2</v>
      </c>
      <c r="J35" s="186" t="s">
        <v>3</v>
      </c>
      <c r="K35" s="352" t="s">
        <v>55</v>
      </c>
      <c r="L35" s="232">
        <v>11000000</v>
      </c>
      <c r="M35" s="353"/>
      <c r="N35" s="353"/>
      <c r="O35" s="354"/>
      <c r="P35" s="353"/>
      <c r="Q35" s="353">
        <v>11000000</v>
      </c>
      <c r="R35" s="353"/>
      <c r="S35" s="353">
        <v>11000000</v>
      </c>
      <c r="T35" s="353">
        <v>5354580</v>
      </c>
      <c r="U35" s="353">
        <v>5354580</v>
      </c>
      <c r="V35" s="354">
        <v>5354580</v>
      </c>
      <c r="W35" s="354">
        <v>5354580</v>
      </c>
      <c r="X35" s="223">
        <v>0.48677999999999999</v>
      </c>
      <c r="Y35" s="222">
        <v>0.48677999999999999</v>
      </c>
    </row>
    <row r="36" spans="1:25" s="355" customFormat="1" x14ac:dyDescent="0.2">
      <c r="A36" s="191" t="s">
        <v>1</v>
      </c>
      <c r="B36" s="192" t="s">
        <v>31</v>
      </c>
      <c r="C36" s="192" t="s">
        <v>31</v>
      </c>
      <c r="D36" s="192" t="s">
        <v>51</v>
      </c>
      <c r="E36" s="183" t="s">
        <v>41</v>
      </c>
      <c r="F36" s="183"/>
      <c r="G36" s="183"/>
      <c r="H36" s="185">
        <v>10</v>
      </c>
      <c r="I36" s="184" t="s">
        <v>2</v>
      </c>
      <c r="J36" s="186" t="s">
        <v>3</v>
      </c>
      <c r="K36" s="352" t="s">
        <v>56</v>
      </c>
      <c r="L36" s="232">
        <v>73000000</v>
      </c>
      <c r="M36" s="353"/>
      <c r="N36" s="353"/>
      <c r="O36" s="354"/>
      <c r="P36" s="353"/>
      <c r="Q36" s="353">
        <v>73000000</v>
      </c>
      <c r="R36" s="353"/>
      <c r="S36" s="353">
        <v>73000000</v>
      </c>
      <c r="T36" s="353">
        <v>37741122</v>
      </c>
      <c r="U36" s="353">
        <v>37741122</v>
      </c>
      <c r="V36" s="354">
        <v>37741122</v>
      </c>
      <c r="W36" s="354">
        <v>37741122</v>
      </c>
      <c r="X36" s="223">
        <v>0.51700167123287666</v>
      </c>
      <c r="Y36" s="222">
        <v>0.51700167123287666</v>
      </c>
    </row>
    <row r="37" spans="1:25" s="355" customFormat="1" x14ac:dyDescent="0.2">
      <c r="A37" s="191" t="s">
        <v>1</v>
      </c>
      <c r="B37" s="192" t="s">
        <v>31</v>
      </c>
      <c r="C37" s="192" t="s">
        <v>31</v>
      </c>
      <c r="D37" s="192" t="s">
        <v>51</v>
      </c>
      <c r="E37" s="183" t="s">
        <v>57</v>
      </c>
      <c r="F37" s="183"/>
      <c r="G37" s="183"/>
      <c r="H37" s="185">
        <v>10</v>
      </c>
      <c r="I37" s="184" t="s">
        <v>2</v>
      </c>
      <c r="J37" s="186" t="s">
        <v>3</v>
      </c>
      <c r="K37" s="352" t="s">
        <v>58</v>
      </c>
      <c r="L37" s="232">
        <v>355000000</v>
      </c>
      <c r="M37" s="353"/>
      <c r="N37" s="353"/>
      <c r="O37" s="354"/>
      <c r="P37" s="353"/>
      <c r="Q37" s="353">
        <v>355000000</v>
      </c>
      <c r="R37" s="353"/>
      <c r="S37" s="353">
        <v>355000000</v>
      </c>
      <c r="T37" s="353">
        <v>218824342</v>
      </c>
      <c r="U37" s="353">
        <v>218824342</v>
      </c>
      <c r="V37" s="354">
        <v>218824342</v>
      </c>
      <c r="W37" s="354">
        <v>218824342</v>
      </c>
      <c r="X37" s="223">
        <v>0.61640659718309854</v>
      </c>
      <c r="Y37" s="222">
        <v>0.61640659718309854</v>
      </c>
    </row>
    <row r="38" spans="1:25" s="355" customFormat="1" x14ac:dyDescent="0.2">
      <c r="A38" s="191" t="s">
        <v>1</v>
      </c>
      <c r="B38" s="192" t="s">
        <v>31</v>
      </c>
      <c r="C38" s="192" t="s">
        <v>31</v>
      </c>
      <c r="D38" s="192" t="s">
        <v>51</v>
      </c>
      <c r="E38" s="183" t="s">
        <v>59</v>
      </c>
      <c r="F38" s="183"/>
      <c r="G38" s="183"/>
      <c r="H38" s="185">
        <v>10</v>
      </c>
      <c r="I38" s="184" t="s">
        <v>2</v>
      </c>
      <c r="J38" s="186" t="s">
        <v>3</v>
      </c>
      <c r="K38" s="352" t="s">
        <v>60</v>
      </c>
      <c r="L38" s="232">
        <v>455000000</v>
      </c>
      <c r="M38" s="353"/>
      <c r="N38" s="353"/>
      <c r="O38" s="354"/>
      <c r="P38" s="353"/>
      <c r="Q38" s="353">
        <v>455000000</v>
      </c>
      <c r="R38" s="353"/>
      <c r="S38" s="353">
        <v>455000000</v>
      </c>
      <c r="T38" s="353">
        <v>184495070</v>
      </c>
      <c r="U38" s="353">
        <v>184495070</v>
      </c>
      <c r="V38" s="354">
        <v>184495070</v>
      </c>
      <c r="W38" s="354">
        <v>184495070</v>
      </c>
      <c r="X38" s="223">
        <v>0.40548367032967031</v>
      </c>
      <c r="Y38" s="222">
        <v>0.40548367032967031</v>
      </c>
    </row>
    <row r="39" spans="1:25" s="320" customFormat="1" ht="16.5" x14ac:dyDescent="0.2">
      <c r="A39" s="322" t="s">
        <v>1</v>
      </c>
      <c r="B39" s="324" t="s">
        <v>45</v>
      </c>
      <c r="C39" s="324"/>
      <c r="D39" s="323"/>
      <c r="E39" s="323"/>
      <c r="F39" s="323"/>
      <c r="G39" s="323"/>
      <c r="H39" s="323"/>
      <c r="I39" s="324"/>
      <c r="J39" s="325"/>
      <c r="K39" s="326" t="s">
        <v>61</v>
      </c>
      <c r="L39" s="327">
        <v>7967841118</v>
      </c>
      <c r="M39" s="327">
        <v>90000000</v>
      </c>
      <c r="N39" s="327">
        <v>90000000</v>
      </c>
      <c r="O39" s="327">
        <v>0</v>
      </c>
      <c r="P39" s="327">
        <v>0</v>
      </c>
      <c r="Q39" s="327">
        <v>7967841118</v>
      </c>
      <c r="R39" s="327">
        <v>0</v>
      </c>
      <c r="S39" s="327">
        <v>5951472709.5</v>
      </c>
      <c r="T39" s="327">
        <v>4751266961.4700003</v>
      </c>
      <c r="U39" s="327">
        <v>1202445579.5</v>
      </c>
      <c r="V39" s="327">
        <v>1202445579.5</v>
      </c>
      <c r="W39" s="327">
        <v>1202445579.5</v>
      </c>
      <c r="X39" s="221">
        <v>0.59630543469754971</v>
      </c>
      <c r="Y39" s="221">
        <v>0.15091234397026038</v>
      </c>
    </row>
    <row r="40" spans="1:25" s="320" customFormat="1" ht="16.5" x14ac:dyDescent="0.2">
      <c r="A40" s="330" t="s">
        <v>1</v>
      </c>
      <c r="B40" s="331" t="s">
        <v>45</v>
      </c>
      <c r="C40" s="331" t="s">
        <v>45</v>
      </c>
      <c r="D40" s="356"/>
      <c r="E40" s="334"/>
      <c r="F40" s="334"/>
      <c r="G40" s="334"/>
      <c r="H40" s="334"/>
      <c r="I40" s="334"/>
      <c r="J40" s="357"/>
      <c r="K40" s="340" t="s">
        <v>62</v>
      </c>
      <c r="L40" s="358">
        <v>7967841118</v>
      </c>
      <c r="M40" s="359">
        <v>90000000</v>
      </c>
      <c r="N40" s="359">
        <v>90000000</v>
      </c>
      <c r="O40" s="360">
        <v>0</v>
      </c>
      <c r="P40" s="359">
        <v>0</v>
      </c>
      <c r="Q40" s="358">
        <v>7967841118</v>
      </c>
      <c r="R40" s="359">
        <v>0</v>
      </c>
      <c r="S40" s="359">
        <v>5951472709.5</v>
      </c>
      <c r="T40" s="359">
        <v>4751266961.4700003</v>
      </c>
      <c r="U40" s="359">
        <v>1202445579.5</v>
      </c>
      <c r="V40" s="360">
        <v>1202445579.5</v>
      </c>
      <c r="W40" s="360">
        <v>1202445579.5</v>
      </c>
      <c r="X40" s="234">
        <v>0.59630543469754971</v>
      </c>
      <c r="Y40" s="234">
        <v>0.15091234397026038</v>
      </c>
    </row>
    <row r="41" spans="1:25" s="320" customFormat="1" x14ac:dyDescent="0.2">
      <c r="A41" s="330" t="s">
        <v>1</v>
      </c>
      <c r="B41" s="331" t="s">
        <v>45</v>
      </c>
      <c r="C41" s="331" t="s">
        <v>45</v>
      </c>
      <c r="D41" s="331" t="s">
        <v>31</v>
      </c>
      <c r="E41" s="332"/>
      <c r="F41" s="184"/>
      <c r="G41" s="332"/>
      <c r="H41" s="333"/>
      <c r="I41" s="334"/>
      <c r="J41" s="335"/>
      <c r="K41" s="340" t="s">
        <v>8</v>
      </c>
      <c r="L41" s="337">
        <v>218800000</v>
      </c>
      <c r="M41" s="338">
        <v>0</v>
      </c>
      <c r="N41" s="338">
        <v>0</v>
      </c>
      <c r="O41" s="339">
        <v>0</v>
      </c>
      <c r="P41" s="338">
        <v>0</v>
      </c>
      <c r="Q41" s="338">
        <v>218800000</v>
      </c>
      <c r="R41" s="338">
        <v>0</v>
      </c>
      <c r="S41" s="338">
        <v>85500000</v>
      </c>
      <c r="T41" s="338">
        <v>5500000</v>
      </c>
      <c r="U41" s="338">
        <v>5500000</v>
      </c>
      <c r="V41" s="339">
        <v>5500000</v>
      </c>
      <c r="W41" s="339">
        <v>5500000</v>
      </c>
      <c r="X41" s="221">
        <v>2.5137111517367458E-2</v>
      </c>
      <c r="Y41" s="221">
        <v>2.5137111517367458E-2</v>
      </c>
    </row>
    <row r="42" spans="1:25" s="355" customFormat="1" x14ac:dyDescent="0.2">
      <c r="A42" s="191" t="s">
        <v>1</v>
      </c>
      <c r="B42" s="192" t="s">
        <v>45</v>
      </c>
      <c r="C42" s="192" t="s">
        <v>45</v>
      </c>
      <c r="D42" s="192" t="s">
        <v>31</v>
      </c>
      <c r="E42" s="183" t="s">
        <v>34</v>
      </c>
      <c r="F42" s="184"/>
      <c r="G42" s="183"/>
      <c r="H42" s="185">
        <v>10</v>
      </c>
      <c r="I42" s="184" t="s">
        <v>2</v>
      </c>
      <c r="J42" s="186" t="s">
        <v>3</v>
      </c>
      <c r="K42" s="352" t="s">
        <v>63</v>
      </c>
      <c r="L42" s="232">
        <v>3800000</v>
      </c>
      <c r="M42" s="353"/>
      <c r="N42" s="353"/>
      <c r="O42" s="354"/>
      <c r="P42" s="353"/>
      <c r="Q42" s="353">
        <v>3800000</v>
      </c>
      <c r="R42" s="353"/>
      <c r="S42" s="353">
        <v>500000</v>
      </c>
      <c r="T42" s="353">
        <v>500000</v>
      </c>
      <c r="U42" s="353">
        <v>500000</v>
      </c>
      <c r="V42" s="354">
        <v>500000</v>
      </c>
      <c r="W42" s="354">
        <v>500000</v>
      </c>
      <c r="X42" s="223">
        <v>0.13157894736842105</v>
      </c>
      <c r="Y42" s="222">
        <v>0.13157894736842105</v>
      </c>
    </row>
    <row r="43" spans="1:25" s="355" customFormat="1" ht="24.75" x14ac:dyDescent="0.2">
      <c r="A43" s="191" t="s">
        <v>1</v>
      </c>
      <c r="B43" s="192" t="s">
        <v>45</v>
      </c>
      <c r="C43" s="192" t="s">
        <v>45</v>
      </c>
      <c r="D43" s="192" t="s">
        <v>31</v>
      </c>
      <c r="E43" s="183" t="s">
        <v>36</v>
      </c>
      <c r="F43" s="184"/>
      <c r="G43" s="183"/>
      <c r="H43" s="185">
        <v>10</v>
      </c>
      <c r="I43" s="184" t="s">
        <v>2</v>
      </c>
      <c r="J43" s="186" t="s">
        <v>3</v>
      </c>
      <c r="K43" s="352" t="s">
        <v>64</v>
      </c>
      <c r="L43" s="232">
        <v>27000000</v>
      </c>
      <c r="M43" s="353"/>
      <c r="N43" s="353"/>
      <c r="O43" s="354"/>
      <c r="P43" s="353"/>
      <c r="Q43" s="353">
        <v>27000000</v>
      </c>
      <c r="R43" s="353"/>
      <c r="S43" s="353">
        <v>0</v>
      </c>
      <c r="T43" s="353">
        <v>0</v>
      </c>
      <c r="U43" s="353">
        <v>0</v>
      </c>
      <c r="V43" s="354">
        <v>0</v>
      </c>
      <c r="W43" s="354">
        <v>0</v>
      </c>
      <c r="X43" s="223">
        <v>0</v>
      </c>
      <c r="Y43" s="222">
        <v>0</v>
      </c>
    </row>
    <row r="44" spans="1:25" s="355" customFormat="1" ht="24.75" x14ac:dyDescent="0.2">
      <c r="A44" s="191" t="s">
        <v>1</v>
      </c>
      <c r="B44" s="192" t="s">
        <v>45</v>
      </c>
      <c r="C44" s="192" t="s">
        <v>45</v>
      </c>
      <c r="D44" s="192" t="s">
        <v>31</v>
      </c>
      <c r="E44" s="183" t="s">
        <v>37</v>
      </c>
      <c r="F44" s="184"/>
      <c r="G44" s="183"/>
      <c r="H44" s="185">
        <v>10</v>
      </c>
      <c r="I44" s="184" t="s">
        <v>2</v>
      </c>
      <c r="J44" s="186" t="s">
        <v>3</v>
      </c>
      <c r="K44" s="352" t="s">
        <v>65</v>
      </c>
      <c r="L44" s="232">
        <v>181000000</v>
      </c>
      <c r="M44" s="353"/>
      <c r="N44" s="353"/>
      <c r="O44" s="354"/>
      <c r="P44" s="353"/>
      <c r="Q44" s="353">
        <v>181000000</v>
      </c>
      <c r="R44" s="353"/>
      <c r="S44" s="353">
        <v>83500000</v>
      </c>
      <c r="T44" s="353">
        <v>3500000</v>
      </c>
      <c r="U44" s="353">
        <v>3500000</v>
      </c>
      <c r="V44" s="354">
        <v>3500000</v>
      </c>
      <c r="W44" s="354">
        <v>3500000</v>
      </c>
      <c r="X44" s="223">
        <v>1.9337016574585635E-2</v>
      </c>
      <c r="Y44" s="222">
        <v>1.9337016574585635E-2</v>
      </c>
    </row>
    <row r="45" spans="1:25" s="355" customFormat="1" ht="16.5" x14ac:dyDescent="0.2">
      <c r="A45" s="191" t="s">
        <v>1</v>
      </c>
      <c r="B45" s="192" t="s">
        <v>45</v>
      </c>
      <c r="C45" s="192" t="s">
        <v>45</v>
      </c>
      <c r="D45" s="192" t="s">
        <v>31</v>
      </c>
      <c r="E45" s="183" t="s">
        <v>38</v>
      </c>
      <c r="F45" s="334"/>
      <c r="G45" s="183"/>
      <c r="H45" s="185">
        <v>10</v>
      </c>
      <c r="I45" s="184" t="s">
        <v>2</v>
      </c>
      <c r="J45" s="186" t="s">
        <v>3</v>
      </c>
      <c r="K45" s="352" t="s">
        <v>66</v>
      </c>
      <c r="L45" s="232">
        <v>7000000</v>
      </c>
      <c r="M45" s="353"/>
      <c r="N45" s="353"/>
      <c r="O45" s="354"/>
      <c r="P45" s="353"/>
      <c r="Q45" s="353">
        <v>7000000</v>
      </c>
      <c r="R45" s="353"/>
      <c r="S45" s="353">
        <v>1500000</v>
      </c>
      <c r="T45" s="353">
        <v>1500000</v>
      </c>
      <c r="U45" s="353">
        <v>1500000</v>
      </c>
      <c r="V45" s="354">
        <v>1500000</v>
      </c>
      <c r="W45" s="354">
        <v>1500000</v>
      </c>
      <c r="X45" s="223">
        <v>0.21428571428571427</v>
      </c>
      <c r="Y45" s="222">
        <v>0.21428571428571427</v>
      </c>
    </row>
    <row r="46" spans="1:25" s="320" customFormat="1" x14ac:dyDescent="0.2">
      <c r="A46" s="330" t="s">
        <v>1</v>
      </c>
      <c r="B46" s="331" t="s">
        <v>45</v>
      </c>
      <c r="C46" s="331" t="s">
        <v>45</v>
      </c>
      <c r="D46" s="331" t="s">
        <v>45</v>
      </c>
      <c r="E46" s="332"/>
      <c r="F46" s="184"/>
      <c r="G46" s="332"/>
      <c r="H46" s="333"/>
      <c r="I46" s="334"/>
      <c r="J46" s="335"/>
      <c r="K46" s="340" t="s">
        <v>67</v>
      </c>
      <c r="L46" s="337">
        <v>7749041118</v>
      </c>
      <c r="M46" s="338">
        <v>90000000</v>
      </c>
      <c r="N46" s="338">
        <v>90000000</v>
      </c>
      <c r="O46" s="339">
        <v>0</v>
      </c>
      <c r="P46" s="338">
        <v>0</v>
      </c>
      <c r="Q46" s="338">
        <v>7749041118</v>
      </c>
      <c r="R46" s="338">
        <v>0</v>
      </c>
      <c r="S46" s="338">
        <v>5865972709.5</v>
      </c>
      <c r="T46" s="338">
        <v>4745766961.4700003</v>
      </c>
      <c r="U46" s="338">
        <v>1196945579.5</v>
      </c>
      <c r="V46" s="339">
        <v>1196945579.5</v>
      </c>
      <c r="W46" s="339">
        <v>1196945579.5</v>
      </c>
      <c r="X46" s="221">
        <v>0.61243280158188995</v>
      </c>
      <c r="Y46" s="221">
        <v>0.15446370218886224</v>
      </c>
    </row>
    <row r="47" spans="1:25" s="355" customFormat="1" x14ac:dyDescent="0.2">
      <c r="A47" s="191" t="s">
        <v>1</v>
      </c>
      <c r="B47" s="192" t="s">
        <v>45</v>
      </c>
      <c r="C47" s="192" t="s">
        <v>45</v>
      </c>
      <c r="D47" s="192" t="s">
        <v>45</v>
      </c>
      <c r="E47" s="183" t="s">
        <v>39</v>
      </c>
      <c r="F47" s="184"/>
      <c r="G47" s="183"/>
      <c r="H47" s="185">
        <v>10</v>
      </c>
      <c r="I47" s="184" t="s">
        <v>2</v>
      </c>
      <c r="J47" s="186" t="s">
        <v>3</v>
      </c>
      <c r="K47" s="352" t="s">
        <v>68</v>
      </c>
      <c r="L47" s="232">
        <v>8500000</v>
      </c>
      <c r="M47" s="353"/>
      <c r="N47" s="353"/>
      <c r="O47" s="354"/>
      <c r="P47" s="353"/>
      <c r="Q47" s="353">
        <v>8500000</v>
      </c>
      <c r="R47" s="353"/>
      <c r="S47" s="353">
        <v>1500000</v>
      </c>
      <c r="T47" s="353">
        <v>1500000</v>
      </c>
      <c r="U47" s="353">
        <v>1500000</v>
      </c>
      <c r="V47" s="354">
        <v>1500000</v>
      </c>
      <c r="W47" s="354">
        <v>1500000</v>
      </c>
      <c r="X47" s="223">
        <v>0.17647058823529413</v>
      </c>
      <c r="Y47" s="222">
        <v>0.17647058823529413</v>
      </c>
    </row>
    <row r="48" spans="1:25" s="355" customFormat="1" ht="41.25" x14ac:dyDescent="0.2">
      <c r="A48" s="191" t="s">
        <v>1</v>
      </c>
      <c r="B48" s="192" t="s">
        <v>45</v>
      </c>
      <c r="C48" s="192" t="s">
        <v>45</v>
      </c>
      <c r="D48" s="192" t="s">
        <v>45</v>
      </c>
      <c r="E48" s="183" t="s">
        <v>40</v>
      </c>
      <c r="F48" s="184"/>
      <c r="G48" s="183"/>
      <c r="H48" s="185">
        <v>10</v>
      </c>
      <c r="I48" s="184" t="s">
        <v>2</v>
      </c>
      <c r="J48" s="186" t="s">
        <v>3</v>
      </c>
      <c r="K48" s="352" t="s">
        <v>69</v>
      </c>
      <c r="L48" s="232">
        <v>1001000000</v>
      </c>
      <c r="M48" s="353"/>
      <c r="N48" s="353">
        <v>90000000</v>
      </c>
      <c r="O48" s="354"/>
      <c r="P48" s="353"/>
      <c r="Q48" s="353">
        <v>1091000000</v>
      </c>
      <c r="R48" s="353"/>
      <c r="S48" s="353">
        <v>978500000</v>
      </c>
      <c r="T48" s="353">
        <v>782004864</v>
      </c>
      <c r="U48" s="353">
        <v>419153101.80000001</v>
      </c>
      <c r="V48" s="354">
        <v>419153101.80000001</v>
      </c>
      <c r="W48" s="354">
        <v>419153101.80000001</v>
      </c>
      <c r="X48" s="223">
        <v>0.71677806049495874</v>
      </c>
      <c r="Y48" s="222">
        <v>0.38419166067827681</v>
      </c>
    </row>
    <row r="49" spans="1:25" s="355" customFormat="1" ht="24.75" x14ac:dyDescent="0.2">
      <c r="A49" s="191" t="s">
        <v>1</v>
      </c>
      <c r="B49" s="192" t="s">
        <v>45</v>
      </c>
      <c r="C49" s="192" t="s">
        <v>45</v>
      </c>
      <c r="D49" s="192" t="s">
        <v>45</v>
      </c>
      <c r="E49" s="183" t="s">
        <v>41</v>
      </c>
      <c r="F49" s="184"/>
      <c r="G49" s="183"/>
      <c r="H49" s="185">
        <v>10</v>
      </c>
      <c r="I49" s="184" t="s">
        <v>2</v>
      </c>
      <c r="J49" s="186" t="s">
        <v>3</v>
      </c>
      <c r="K49" s="352" t="s">
        <v>70</v>
      </c>
      <c r="L49" s="232">
        <v>1350000000</v>
      </c>
      <c r="M49" s="353"/>
      <c r="N49" s="353"/>
      <c r="O49" s="354"/>
      <c r="P49" s="353"/>
      <c r="Q49" s="353">
        <v>1350000000</v>
      </c>
      <c r="R49" s="353"/>
      <c r="S49" s="353">
        <v>1013511993</v>
      </c>
      <c r="T49" s="353">
        <v>1001653362</v>
      </c>
      <c r="U49" s="353">
        <v>9098670.9900000002</v>
      </c>
      <c r="V49" s="354">
        <v>9098670.9900000002</v>
      </c>
      <c r="W49" s="354">
        <v>9098670.9900000002</v>
      </c>
      <c r="X49" s="223">
        <v>0.7419654533333333</v>
      </c>
      <c r="Y49" s="222">
        <v>6.7397562888888889E-3</v>
      </c>
    </row>
    <row r="50" spans="1:25" s="355" customFormat="1" ht="16.5" x14ac:dyDescent="0.2">
      <c r="A50" s="191" t="s">
        <v>1</v>
      </c>
      <c r="B50" s="192" t="s">
        <v>45</v>
      </c>
      <c r="C50" s="192" t="s">
        <v>45</v>
      </c>
      <c r="D50" s="192" t="s">
        <v>45</v>
      </c>
      <c r="E50" s="183" t="s">
        <v>42</v>
      </c>
      <c r="F50" s="184"/>
      <c r="G50" s="183"/>
      <c r="H50" s="185">
        <v>10</v>
      </c>
      <c r="I50" s="184" t="s">
        <v>2</v>
      </c>
      <c r="J50" s="186" t="s">
        <v>3</v>
      </c>
      <c r="K50" s="352" t="s">
        <v>71</v>
      </c>
      <c r="L50" s="232">
        <v>3749541118</v>
      </c>
      <c r="M50" s="353"/>
      <c r="N50" s="353"/>
      <c r="O50" s="354"/>
      <c r="P50" s="353"/>
      <c r="Q50" s="353">
        <v>3749541118</v>
      </c>
      <c r="R50" s="353"/>
      <c r="S50" s="353">
        <v>2337460716.5</v>
      </c>
      <c r="T50" s="353">
        <v>1935488904.6700001</v>
      </c>
      <c r="U50" s="353">
        <v>639017926.70999992</v>
      </c>
      <c r="V50" s="354">
        <v>639017926.70999992</v>
      </c>
      <c r="W50" s="354">
        <v>639017926.70999992</v>
      </c>
      <c r="X50" s="223">
        <v>0.51619354042512466</v>
      </c>
      <c r="Y50" s="222">
        <v>0.17042563519102072</v>
      </c>
    </row>
    <row r="51" spans="1:25" s="355" customFormat="1" ht="16.5" x14ac:dyDescent="0.2">
      <c r="A51" s="191" t="s">
        <v>1</v>
      </c>
      <c r="B51" s="192" t="s">
        <v>45</v>
      </c>
      <c r="C51" s="192" t="s">
        <v>45</v>
      </c>
      <c r="D51" s="192" t="s">
        <v>45</v>
      </c>
      <c r="E51" s="183" t="s">
        <v>43</v>
      </c>
      <c r="F51" s="184"/>
      <c r="G51" s="183"/>
      <c r="H51" s="185">
        <v>10</v>
      </c>
      <c r="I51" s="184" t="s">
        <v>2</v>
      </c>
      <c r="J51" s="186" t="s">
        <v>3</v>
      </c>
      <c r="K51" s="352" t="s">
        <v>72</v>
      </c>
      <c r="L51" s="232">
        <v>1480000000</v>
      </c>
      <c r="M51" s="353">
        <v>90000000</v>
      </c>
      <c r="N51" s="353"/>
      <c r="O51" s="354"/>
      <c r="P51" s="353"/>
      <c r="Q51" s="353">
        <v>1390000000</v>
      </c>
      <c r="R51" s="353"/>
      <c r="S51" s="353">
        <v>1375000000</v>
      </c>
      <c r="T51" s="353">
        <v>936107267.79999995</v>
      </c>
      <c r="U51" s="353">
        <v>89014744</v>
      </c>
      <c r="V51" s="354">
        <v>89014744</v>
      </c>
      <c r="W51" s="354">
        <v>89014744</v>
      </c>
      <c r="X51" s="223">
        <v>0.67345846604316539</v>
      </c>
      <c r="Y51" s="222">
        <v>6.4039384172661876E-2</v>
      </c>
    </row>
    <row r="52" spans="1:25" s="355" customFormat="1" ht="16.5" x14ac:dyDescent="0.2">
      <c r="A52" s="191" t="s">
        <v>1</v>
      </c>
      <c r="B52" s="192" t="s">
        <v>45</v>
      </c>
      <c r="C52" s="192" t="s">
        <v>45</v>
      </c>
      <c r="D52" s="192" t="s">
        <v>45</v>
      </c>
      <c r="E52" s="183" t="s">
        <v>44</v>
      </c>
      <c r="F52" s="361"/>
      <c r="G52" s="183"/>
      <c r="H52" s="185">
        <v>10</v>
      </c>
      <c r="I52" s="184" t="s">
        <v>2</v>
      </c>
      <c r="J52" s="186" t="s">
        <v>3</v>
      </c>
      <c r="K52" s="352" t="s">
        <v>73</v>
      </c>
      <c r="L52" s="232">
        <v>160000000</v>
      </c>
      <c r="M52" s="353"/>
      <c r="N52" s="353"/>
      <c r="O52" s="354"/>
      <c r="P52" s="353"/>
      <c r="Q52" s="353">
        <v>160000000</v>
      </c>
      <c r="R52" s="353"/>
      <c r="S52" s="353">
        <v>160000000</v>
      </c>
      <c r="T52" s="353">
        <v>89012563</v>
      </c>
      <c r="U52" s="353">
        <v>39161136</v>
      </c>
      <c r="V52" s="354">
        <v>39161136</v>
      </c>
      <c r="W52" s="354">
        <v>39161136</v>
      </c>
      <c r="X52" s="223">
        <v>0.55632851875</v>
      </c>
      <c r="Y52" s="222">
        <v>0.24475710000000001</v>
      </c>
    </row>
    <row r="53" spans="1:25" s="320" customFormat="1" x14ac:dyDescent="0.2">
      <c r="A53" s="362" t="s">
        <v>1</v>
      </c>
      <c r="B53" s="363" t="s">
        <v>51</v>
      </c>
      <c r="C53" s="363"/>
      <c r="D53" s="363"/>
      <c r="E53" s="363"/>
      <c r="F53" s="324"/>
      <c r="G53" s="363"/>
      <c r="H53" s="363"/>
      <c r="I53" s="361"/>
      <c r="J53" s="364"/>
      <c r="K53" s="365" t="s">
        <v>74</v>
      </c>
      <c r="L53" s="366">
        <v>28660599781</v>
      </c>
      <c r="M53" s="366">
        <v>0</v>
      </c>
      <c r="N53" s="366">
        <v>0</v>
      </c>
      <c r="O53" s="366">
        <v>0</v>
      </c>
      <c r="P53" s="366">
        <v>0</v>
      </c>
      <c r="Q53" s="366">
        <v>28660599781</v>
      </c>
      <c r="R53" s="366">
        <v>0</v>
      </c>
      <c r="S53" s="366">
        <v>28618599781</v>
      </c>
      <c r="T53" s="366">
        <v>7305994459</v>
      </c>
      <c r="U53" s="366">
        <v>7131495997</v>
      </c>
      <c r="V53" s="366">
        <v>7131495997</v>
      </c>
      <c r="W53" s="366">
        <v>7131495997</v>
      </c>
      <c r="X53" s="221">
        <v>0.25491422073600045</v>
      </c>
      <c r="Y53" s="221">
        <v>0.2488257765536257</v>
      </c>
    </row>
    <row r="54" spans="1:25" s="320" customFormat="1" x14ac:dyDescent="0.2">
      <c r="A54" s="322" t="s">
        <v>1</v>
      </c>
      <c r="B54" s="323" t="s">
        <v>51</v>
      </c>
      <c r="C54" s="433" t="s">
        <v>51</v>
      </c>
      <c r="D54" s="323"/>
      <c r="E54" s="323"/>
      <c r="F54" s="367"/>
      <c r="G54" s="323"/>
      <c r="H54" s="323"/>
      <c r="I54" s="324"/>
      <c r="J54" s="325"/>
      <c r="K54" s="326" t="s">
        <v>75</v>
      </c>
      <c r="L54" s="327">
        <v>26947653333</v>
      </c>
      <c r="M54" s="327">
        <v>0</v>
      </c>
      <c r="N54" s="327">
        <v>0</v>
      </c>
      <c r="O54" s="327">
        <v>0</v>
      </c>
      <c r="P54" s="327">
        <v>0</v>
      </c>
      <c r="Q54" s="327">
        <v>26947653333</v>
      </c>
      <c r="R54" s="327">
        <v>0</v>
      </c>
      <c r="S54" s="327">
        <v>26947653333</v>
      </c>
      <c r="T54" s="327">
        <v>6736913333</v>
      </c>
      <c r="U54" s="327">
        <v>6736913333</v>
      </c>
      <c r="V54" s="327">
        <v>6736913333</v>
      </c>
      <c r="W54" s="327">
        <v>6736913333</v>
      </c>
      <c r="X54" s="221">
        <v>0.24999999999072275</v>
      </c>
      <c r="Y54" s="221">
        <v>0.24999999999072275</v>
      </c>
    </row>
    <row r="55" spans="1:25" s="377" customFormat="1" ht="16.5" x14ac:dyDescent="0.2">
      <c r="A55" s="368" t="s">
        <v>1</v>
      </c>
      <c r="B55" s="369" t="s">
        <v>51</v>
      </c>
      <c r="C55" s="369" t="s">
        <v>51</v>
      </c>
      <c r="D55" s="369" t="s">
        <v>76</v>
      </c>
      <c r="E55" s="370"/>
      <c r="F55" s="184"/>
      <c r="G55" s="371"/>
      <c r="H55" s="372"/>
      <c r="I55" s="367"/>
      <c r="J55" s="373"/>
      <c r="K55" s="340" t="s">
        <v>77</v>
      </c>
      <c r="L55" s="374">
        <v>26947653333</v>
      </c>
      <c r="M55" s="375">
        <v>0</v>
      </c>
      <c r="N55" s="375">
        <v>0</v>
      </c>
      <c r="O55" s="376">
        <v>0</v>
      </c>
      <c r="P55" s="375">
        <v>0</v>
      </c>
      <c r="Q55" s="375">
        <v>26947653333</v>
      </c>
      <c r="R55" s="375">
        <v>0</v>
      </c>
      <c r="S55" s="375">
        <v>26947653333</v>
      </c>
      <c r="T55" s="375">
        <v>6736913333</v>
      </c>
      <c r="U55" s="375">
        <v>6736913333</v>
      </c>
      <c r="V55" s="376">
        <v>6736913333</v>
      </c>
      <c r="W55" s="376">
        <v>6736913333</v>
      </c>
      <c r="X55" s="233">
        <v>0.24999999999072275</v>
      </c>
      <c r="Y55" s="233">
        <v>0.24999999999072275</v>
      </c>
    </row>
    <row r="56" spans="1:25" s="355" customFormat="1" ht="16.5" x14ac:dyDescent="0.2">
      <c r="A56" s="191" t="s">
        <v>1</v>
      </c>
      <c r="B56" s="192" t="s">
        <v>51</v>
      </c>
      <c r="C56" s="192" t="s">
        <v>51</v>
      </c>
      <c r="D56" s="192" t="s">
        <v>76</v>
      </c>
      <c r="E56" s="183" t="s">
        <v>78</v>
      </c>
      <c r="F56" s="367"/>
      <c r="G56" s="183"/>
      <c r="H56" s="185">
        <v>10</v>
      </c>
      <c r="I56" s="184" t="s">
        <v>2</v>
      </c>
      <c r="J56" s="186" t="s">
        <v>3</v>
      </c>
      <c r="K56" s="352" t="s">
        <v>79</v>
      </c>
      <c r="L56" s="232">
        <v>26947653333</v>
      </c>
      <c r="M56" s="353"/>
      <c r="N56" s="353"/>
      <c r="O56" s="354"/>
      <c r="P56" s="353"/>
      <c r="Q56" s="353">
        <v>26947653333</v>
      </c>
      <c r="R56" s="353"/>
      <c r="S56" s="353">
        <v>26947653333</v>
      </c>
      <c r="T56" s="353">
        <v>6736913333</v>
      </c>
      <c r="U56" s="353">
        <v>6736913333</v>
      </c>
      <c r="V56" s="354">
        <v>6736913333</v>
      </c>
      <c r="W56" s="354">
        <v>6736913333</v>
      </c>
      <c r="X56" s="223">
        <v>0.24999999999072275</v>
      </c>
      <c r="Y56" s="223">
        <v>0.24999999999072275</v>
      </c>
    </row>
    <row r="57" spans="1:25" s="377" customFormat="1" x14ac:dyDescent="0.2">
      <c r="A57" s="368" t="s">
        <v>1</v>
      </c>
      <c r="B57" s="369" t="s">
        <v>51</v>
      </c>
      <c r="C57" s="369" t="s">
        <v>76</v>
      </c>
      <c r="D57" s="369"/>
      <c r="E57" s="371"/>
      <c r="F57" s="367"/>
      <c r="G57" s="371"/>
      <c r="H57" s="372"/>
      <c r="I57" s="367"/>
      <c r="J57" s="373"/>
      <c r="K57" s="340" t="s">
        <v>80</v>
      </c>
      <c r="L57" s="378">
        <v>1670946448</v>
      </c>
      <c r="M57" s="379">
        <v>0</v>
      </c>
      <c r="N57" s="379">
        <v>0</v>
      </c>
      <c r="O57" s="380">
        <v>0</v>
      </c>
      <c r="P57" s="379">
        <v>0</v>
      </c>
      <c r="Q57" s="379">
        <v>1670946448</v>
      </c>
      <c r="R57" s="379">
        <v>0</v>
      </c>
      <c r="S57" s="379">
        <v>1670946448</v>
      </c>
      <c r="T57" s="379">
        <v>569081126</v>
      </c>
      <c r="U57" s="379">
        <v>394582664</v>
      </c>
      <c r="V57" s="380">
        <v>394582664</v>
      </c>
      <c r="W57" s="380">
        <v>394582664</v>
      </c>
      <c r="X57" s="224">
        <v>0.34057412592794234</v>
      </c>
      <c r="Y57" s="224">
        <v>0.23614321360944057</v>
      </c>
    </row>
    <row r="58" spans="1:25" s="377" customFormat="1" ht="16.5" x14ac:dyDescent="0.2">
      <c r="A58" s="368" t="s">
        <v>1</v>
      </c>
      <c r="B58" s="369" t="s">
        <v>51</v>
      </c>
      <c r="C58" s="369" t="s">
        <v>76</v>
      </c>
      <c r="D58" s="369" t="s">
        <v>45</v>
      </c>
      <c r="E58" s="371"/>
      <c r="F58" s="381"/>
      <c r="G58" s="371"/>
      <c r="H58" s="372"/>
      <c r="I58" s="367"/>
      <c r="J58" s="373"/>
      <c r="K58" s="340" t="s">
        <v>81</v>
      </c>
      <c r="L58" s="378">
        <v>1670946448</v>
      </c>
      <c r="M58" s="379">
        <v>0</v>
      </c>
      <c r="N58" s="379">
        <v>0</v>
      </c>
      <c r="O58" s="380">
        <v>0</v>
      </c>
      <c r="P58" s="379">
        <v>0</v>
      </c>
      <c r="Q58" s="379">
        <v>1670946448</v>
      </c>
      <c r="R58" s="379">
        <v>0</v>
      </c>
      <c r="S58" s="379">
        <v>1670946448</v>
      </c>
      <c r="T58" s="379">
        <v>569081126</v>
      </c>
      <c r="U58" s="379">
        <v>394582664</v>
      </c>
      <c r="V58" s="380">
        <v>394582664</v>
      </c>
      <c r="W58" s="380">
        <v>394582664</v>
      </c>
      <c r="X58" s="224">
        <v>0.34057412592794234</v>
      </c>
      <c r="Y58" s="224">
        <v>0.23614321360944057</v>
      </c>
    </row>
    <row r="59" spans="1:25" s="390" customFormat="1" x14ac:dyDescent="0.2">
      <c r="A59" s="382" t="s">
        <v>1</v>
      </c>
      <c r="B59" s="383" t="s">
        <v>51</v>
      </c>
      <c r="C59" s="383" t="s">
        <v>76</v>
      </c>
      <c r="D59" s="383" t="s">
        <v>45</v>
      </c>
      <c r="E59" s="384" t="s">
        <v>34</v>
      </c>
      <c r="F59" s="381"/>
      <c r="G59" s="384"/>
      <c r="H59" s="385">
        <v>10</v>
      </c>
      <c r="I59" s="381" t="s">
        <v>2</v>
      </c>
      <c r="J59" s="386" t="s">
        <v>3</v>
      </c>
      <c r="K59" s="352" t="s">
        <v>82</v>
      </c>
      <c r="L59" s="387">
        <v>505128446</v>
      </c>
      <c r="M59" s="388"/>
      <c r="N59" s="388"/>
      <c r="O59" s="389"/>
      <c r="P59" s="388"/>
      <c r="Q59" s="353">
        <v>505128446</v>
      </c>
      <c r="R59" s="388"/>
      <c r="S59" s="388">
        <v>505128446</v>
      </c>
      <c r="T59" s="388">
        <v>236378556</v>
      </c>
      <c r="U59" s="388">
        <v>217644939</v>
      </c>
      <c r="V59" s="389">
        <v>217644939</v>
      </c>
      <c r="W59" s="389">
        <v>217644939</v>
      </c>
      <c r="X59" s="223">
        <v>0.46795732426441095</v>
      </c>
      <c r="Y59" s="222">
        <v>0.43087048595952565</v>
      </c>
    </row>
    <row r="60" spans="1:25" s="390" customFormat="1" ht="16.5" x14ac:dyDescent="0.2">
      <c r="A60" s="382" t="s">
        <v>1</v>
      </c>
      <c r="B60" s="383" t="s">
        <v>51</v>
      </c>
      <c r="C60" s="383" t="s">
        <v>76</v>
      </c>
      <c r="D60" s="383" t="s">
        <v>45</v>
      </c>
      <c r="E60" s="381" t="s">
        <v>36</v>
      </c>
      <c r="F60" s="381"/>
      <c r="G60" s="381"/>
      <c r="H60" s="385">
        <v>10</v>
      </c>
      <c r="I60" s="381" t="s">
        <v>2</v>
      </c>
      <c r="J60" s="386" t="s">
        <v>3</v>
      </c>
      <c r="K60" s="352" t="s">
        <v>206</v>
      </c>
      <c r="L60" s="387">
        <v>1100569974</v>
      </c>
      <c r="M60" s="388"/>
      <c r="N60" s="388"/>
      <c r="O60" s="389"/>
      <c r="P60" s="388"/>
      <c r="Q60" s="353">
        <v>1100569974</v>
      </c>
      <c r="R60" s="388"/>
      <c r="S60" s="388">
        <v>1100569974</v>
      </c>
      <c r="T60" s="388">
        <v>297704609</v>
      </c>
      <c r="U60" s="388">
        <v>154308495</v>
      </c>
      <c r="V60" s="389">
        <v>154308495</v>
      </c>
      <c r="W60" s="389">
        <v>154308495</v>
      </c>
      <c r="X60" s="223">
        <v>0.27050039164524764</v>
      </c>
      <c r="Y60" s="222">
        <v>0.1402078001811814</v>
      </c>
    </row>
    <row r="61" spans="1:25" s="390" customFormat="1" ht="24.75" x14ac:dyDescent="0.2">
      <c r="A61" s="382" t="s">
        <v>1</v>
      </c>
      <c r="B61" s="383" t="s">
        <v>51</v>
      </c>
      <c r="C61" s="383" t="s">
        <v>76</v>
      </c>
      <c r="D61" s="383" t="s">
        <v>45</v>
      </c>
      <c r="E61" s="381" t="s">
        <v>180</v>
      </c>
      <c r="F61" s="367"/>
      <c r="G61" s="384"/>
      <c r="H61" s="385">
        <v>10</v>
      </c>
      <c r="I61" s="381" t="s">
        <v>2</v>
      </c>
      <c r="J61" s="386" t="s">
        <v>3</v>
      </c>
      <c r="K61" s="352" t="s">
        <v>83</v>
      </c>
      <c r="L61" s="387">
        <v>65248028</v>
      </c>
      <c r="M61" s="388"/>
      <c r="N61" s="388"/>
      <c r="O61" s="389"/>
      <c r="P61" s="388"/>
      <c r="Q61" s="353">
        <v>65248028</v>
      </c>
      <c r="R61" s="388"/>
      <c r="S61" s="388">
        <v>65248028</v>
      </c>
      <c r="T61" s="388">
        <v>34997961</v>
      </c>
      <c r="U61" s="388">
        <v>22629230</v>
      </c>
      <c r="V61" s="389">
        <v>22629230</v>
      </c>
      <c r="W61" s="389">
        <v>22629230</v>
      </c>
      <c r="X61" s="231">
        <v>0.53638342908999492</v>
      </c>
      <c r="Y61" s="222">
        <v>0.34681860423429195</v>
      </c>
    </row>
    <row r="62" spans="1:25" s="377" customFormat="1" x14ac:dyDescent="0.2">
      <c r="A62" s="368" t="s">
        <v>1</v>
      </c>
      <c r="B62" s="369" t="s">
        <v>51</v>
      </c>
      <c r="C62" s="369">
        <v>10</v>
      </c>
      <c r="D62" s="369"/>
      <c r="E62" s="371"/>
      <c r="F62" s="381"/>
      <c r="G62" s="371"/>
      <c r="H62" s="372"/>
      <c r="I62" s="367"/>
      <c r="J62" s="373"/>
      <c r="K62" s="340" t="s">
        <v>10</v>
      </c>
      <c r="L62" s="378">
        <v>42000000</v>
      </c>
      <c r="M62" s="379">
        <v>0</v>
      </c>
      <c r="N62" s="379">
        <v>0</v>
      </c>
      <c r="O62" s="380">
        <v>0</v>
      </c>
      <c r="P62" s="379">
        <v>0</v>
      </c>
      <c r="Q62" s="379">
        <v>42000000</v>
      </c>
      <c r="R62" s="379">
        <v>0</v>
      </c>
      <c r="S62" s="379">
        <v>0</v>
      </c>
      <c r="T62" s="379">
        <v>0</v>
      </c>
      <c r="U62" s="379">
        <v>0</v>
      </c>
      <c r="V62" s="380">
        <v>0</v>
      </c>
      <c r="W62" s="380">
        <v>0</v>
      </c>
      <c r="X62" s="224">
        <v>0</v>
      </c>
      <c r="Y62" s="224">
        <v>0</v>
      </c>
    </row>
    <row r="63" spans="1:25" s="390" customFormat="1" x14ac:dyDescent="0.2">
      <c r="A63" s="382" t="s">
        <v>1</v>
      </c>
      <c r="B63" s="383" t="s">
        <v>51</v>
      </c>
      <c r="C63" s="383">
        <v>10</v>
      </c>
      <c r="D63" s="192" t="s">
        <v>31</v>
      </c>
      <c r="E63" s="184" t="s">
        <v>34</v>
      </c>
      <c r="F63" s="361"/>
      <c r="G63" s="384"/>
      <c r="H63" s="385"/>
      <c r="I63" s="381"/>
      <c r="J63" s="386"/>
      <c r="K63" s="352" t="s">
        <v>204</v>
      </c>
      <c r="L63" s="387">
        <v>42000000</v>
      </c>
      <c r="M63" s="388"/>
      <c r="N63" s="388"/>
      <c r="O63" s="389"/>
      <c r="P63" s="388"/>
      <c r="Q63" s="353">
        <v>42000000</v>
      </c>
      <c r="R63" s="388"/>
      <c r="S63" s="388">
        <v>0</v>
      </c>
      <c r="T63" s="388">
        <v>0</v>
      </c>
      <c r="U63" s="388">
        <v>0</v>
      </c>
      <c r="V63" s="389">
        <v>0</v>
      </c>
      <c r="W63" s="389">
        <v>0</v>
      </c>
      <c r="X63" s="231">
        <v>0</v>
      </c>
      <c r="Y63" s="222">
        <v>0</v>
      </c>
    </row>
    <row r="64" spans="1:25" s="320" customFormat="1" ht="16.5" x14ac:dyDescent="0.2">
      <c r="A64" s="362" t="s">
        <v>1</v>
      </c>
      <c r="B64" s="363" t="s">
        <v>84</v>
      </c>
      <c r="C64" s="363"/>
      <c r="D64" s="363"/>
      <c r="E64" s="363"/>
      <c r="F64" s="334"/>
      <c r="G64" s="363"/>
      <c r="H64" s="363"/>
      <c r="I64" s="361"/>
      <c r="J64" s="364"/>
      <c r="K64" s="365" t="s">
        <v>85</v>
      </c>
      <c r="L64" s="366">
        <v>2246971545</v>
      </c>
      <c r="M64" s="366">
        <v>0</v>
      </c>
      <c r="N64" s="366">
        <v>0</v>
      </c>
      <c r="O64" s="366">
        <v>0</v>
      </c>
      <c r="P64" s="366">
        <v>0</v>
      </c>
      <c r="Q64" s="366">
        <v>2246971545</v>
      </c>
      <c r="R64" s="366">
        <v>0</v>
      </c>
      <c r="S64" s="366">
        <v>4000000</v>
      </c>
      <c r="T64" s="366">
        <v>1532000</v>
      </c>
      <c r="U64" s="366">
        <v>1532000</v>
      </c>
      <c r="V64" s="366">
        <v>1532000</v>
      </c>
      <c r="W64" s="366">
        <v>1532000</v>
      </c>
      <c r="X64" s="221">
        <v>6.8180658691874979E-4</v>
      </c>
      <c r="Y64" s="221">
        <v>6.8180658691874979E-4</v>
      </c>
    </row>
    <row r="65" spans="1:555" s="320" customFormat="1" x14ac:dyDescent="0.2">
      <c r="A65" s="330" t="s">
        <v>1</v>
      </c>
      <c r="B65" s="331" t="s">
        <v>84</v>
      </c>
      <c r="C65" s="331" t="s">
        <v>31</v>
      </c>
      <c r="D65" s="331"/>
      <c r="E65" s="332"/>
      <c r="F65" s="334"/>
      <c r="G65" s="332"/>
      <c r="H65" s="333"/>
      <c r="I65" s="334"/>
      <c r="J65" s="335"/>
      <c r="K65" s="340" t="s">
        <v>86</v>
      </c>
      <c r="L65" s="337">
        <v>39308247</v>
      </c>
      <c r="M65" s="338">
        <v>0</v>
      </c>
      <c r="N65" s="338">
        <v>0</v>
      </c>
      <c r="O65" s="339">
        <v>0</v>
      </c>
      <c r="P65" s="338">
        <v>0</v>
      </c>
      <c r="Q65" s="338">
        <v>39308247</v>
      </c>
      <c r="R65" s="338">
        <v>0</v>
      </c>
      <c r="S65" s="338">
        <v>4000000</v>
      </c>
      <c r="T65" s="338">
        <v>1532000</v>
      </c>
      <c r="U65" s="338">
        <v>1532000</v>
      </c>
      <c r="V65" s="339">
        <v>1532000</v>
      </c>
      <c r="W65" s="339">
        <v>1532000</v>
      </c>
      <c r="X65" s="224">
        <v>3.8974009703358181E-2</v>
      </c>
      <c r="Y65" s="224">
        <v>3.8974009703358181E-2</v>
      </c>
    </row>
    <row r="66" spans="1:555" s="320" customFormat="1" x14ac:dyDescent="0.2">
      <c r="A66" s="330" t="s">
        <v>1</v>
      </c>
      <c r="B66" s="331" t="s">
        <v>84</v>
      </c>
      <c r="C66" s="331" t="s">
        <v>31</v>
      </c>
      <c r="D66" s="331" t="s">
        <v>45</v>
      </c>
      <c r="E66" s="332"/>
      <c r="F66" s="184"/>
      <c r="G66" s="332"/>
      <c r="H66" s="333"/>
      <c r="I66" s="334"/>
      <c r="J66" s="335"/>
      <c r="K66" s="340" t="s">
        <v>87</v>
      </c>
      <c r="L66" s="337">
        <v>39308247</v>
      </c>
      <c r="M66" s="338">
        <v>0</v>
      </c>
      <c r="N66" s="338">
        <v>0</v>
      </c>
      <c r="O66" s="339">
        <v>0</v>
      </c>
      <c r="P66" s="338">
        <v>0</v>
      </c>
      <c r="Q66" s="338">
        <v>39308247</v>
      </c>
      <c r="R66" s="338">
        <v>0</v>
      </c>
      <c r="S66" s="338">
        <v>4000000</v>
      </c>
      <c r="T66" s="338">
        <v>1532000</v>
      </c>
      <c r="U66" s="338">
        <v>1532000</v>
      </c>
      <c r="V66" s="339">
        <v>1532000</v>
      </c>
      <c r="W66" s="339">
        <v>1532000</v>
      </c>
      <c r="X66" s="221">
        <v>3.8974009703358181E-2</v>
      </c>
      <c r="Y66" s="221">
        <v>3.8974009703358181E-2</v>
      </c>
    </row>
    <row r="67" spans="1:555" s="355" customFormat="1" ht="16.5" x14ac:dyDescent="0.2">
      <c r="A67" s="191" t="s">
        <v>1</v>
      </c>
      <c r="B67" s="192" t="s">
        <v>84</v>
      </c>
      <c r="C67" s="192" t="s">
        <v>31</v>
      </c>
      <c r="D67" s="192" t="s">
        <v>45</v>
      </c>
      <c r="E67" s="183" t="s">
        <v>40</v>
      </c>
      <c r="F67" s="334"/>
      <c r="G67" s="183"/>
      <c r="H67" s="185">
        <v>10</v>
      </c>
      <c r="I67" s="184" t="s">
        <v>2</v>
      </c>
      <c r="J67" s="186" t="s">
        <v>3</v>
      </c>
      <c r="K67" s="352" t="s">
        <v>88</v>
      </c>
      <c r="L67" s="232">
        <v>39308247</v>
      </c>
      <c r="M67" s="353"/>
      <c r="N67" s="353"/>
      <c r="O67" s="354"/>
      <c r="P67" s="353"/>
      <c r="Q67" s="353">
        <v>39308247</v>
      </c>
      <c r="R67" s="353"/>
      <c r="S67" s="353">
        <v>4000000</v>
      </c>
      <c r="T67" s="353">
        <v>1532000</v>
      </c>
      <c r="U67" s="353">
        <v>1532000</v>
      </c>
      <c r="V67" s="354">
        <v>1532000</v>
      </c>
      <c r="W67" s="354">
        <v>1532000</v>
      </c>
      <c r="X67" s="231">
        <v>3.8974009703358181E-2</v>
      </c>
      <c r="Y67" s="222">
        <v>3.8974009703358181E-2</v>
      </c>
    </row>
    <row r="68" spans="1:555" s="320" customFormat="1" ht="16.5" x14ac:dyDescent="0.2">
      <c r="A68" s="330" t="s">
        <v>1</v>
      </c>
      <c r="B68" s="331" t="s">
        <v>84</v>
      </c>
      <c r="C68" s="331" t="s">
        <v>51</v>
      </c>
      <c r="D68" s="331"/>
      <c r="E68" s="332"/>
      <c r="F68" s="334"/>
      <c r="G68" s="332"/>
      <c r="H68" s="333">
        <v>10</v>
      </c>
      <c r="I68" s="334" t="s">
        <v>2</v>
      </c>
      <c r="J68" s="335" t="s">
        <v>3</v>
      </c>
      <c r="K68" s="340" t="s">
        <v>89</v>
      </c>
      <c r="L68" s="337">
        <v>13433498</v>
      </c>
      <c r="M68" s="338"/>
      <c r="N68" s="338"/>
      <c r="O68" s="339"/>
      <c r="P68" s="338"/>
      <c r="Q68" s="338">
        <v>13433498</v>
      </c>
      <c r="R68" s="338">
        <v>0</v>
      </c>
      <c r="S68" s="338">
        <v>0</v>
      </c>
      <c r="T68" s="338">
        <v>0</v>
      </c>
      <c r="U68" s="338">
        <v>0</v>
      </c>
      <c r="V68" s="339">
        <v>0</v>
      </c>
      <c r="W68" s="339">
        <v>0</v>
      </c>
      <c r="X68" s="221">
        <v>0</v>
      </c>
      <c r="Y68" s="221">
        <v>0</v>
      </c>
    </row>
    <row r="69" spans="1:555" s="320" customFormat="1" x14ac:dyDescent="0.2">
      <c r="A69" s="330" t="s">
        <v>1</v>
      </c>
      <c r="B69" s="331" t="s">
        <v>84</v>
      </c>
      <c r="C69" s="331" t="s">
        <v>76</v>
      </c>
      <c r="D69" s="331"/>
      <c r="E69" s="332"/>
      <c r="F69" s="334"/>
      <c r="G69" s="332"/>
      <c r="H69" s="333"/>
      <c r="I69" s="334"/>
      <c r="J69" s="335"/>
      <c r="K69" s="340" t="s">
        <v>90</v>
      </c>
      <c r="L69" s="337">
        <v>2194229800</v>
      </c>
      <c r="M69" s="338">
        <v>0</v>
      </c>
      <c r="N69" s="338">
        <v>0</v>
      </c>
      <c r="O69" s="339">
        <v>0</v>
      </c>
      <c r="P69" s="338">
        <v>0</v>
      </c>
      <c r="Q69" s="338">
        <v>2194229800</v>
      </c>
      <c r="R69" s="338">
        <v>0</v>
      </c>
      <c r="S69" s="338">
        <v>0</v>
      </c>
      <c r="T69" s="338">
        <v>0</v>
      </c>
      <c r="U69" s="338">
        <v>0</v>
      </c>
      <c r="V69" s="339">
        <v>0</v>
      </c>
      <c r="W69" s="339">
        <v>0</v>
      </c>
      <c r="X69" s="221">
        <v>0</v>
      </c>
      <c r="Y69" s="221">
        <v>0</v>
      </c>
    </row>
    <row r="70" spans="1:555" s="355" customFormat="1" ht="13.5" thickBot="1" x14ac:dyDescent="0.25">
      <c r="A70" s="191" t="s">
        <v>1</v>
      </c>
      <c r="B70" s="192" t="s">
        <v>84</v>
      </c>
      <c r="C70" s="192" t="s">
        <v>76</v>
      </c>
      <c r="D70" s="192" t="s">
        <v>31</v>
      </c>
      <c r="E70" s="183"/>
      <c r="F70" s="334"/>
      <c r="G70" s="183"/>
      <c r="H70" s="185">
        <v>11</v>
      </c>
      <c r="I70" s="184" t="s">
        <v>2</v>
      </c>
      <c r="J70" s="186" t="s">
        <v>9</v>
      </c>
      <c r="K70" s="352" t="s">
        <v>91</v>
      </c>
      <c r="L70" s="232">
        <v>2194229800</v>
      </c>
      <c r="M70" s="353"/>
      <c r="N70" s="353"/>
      <c r="O70" s="354"/>
      <c r="P70" s="353"/>
      <c r="Q70" s="353">
        <v>2194229800</v>
      </c>
      <c r="R70" s="353"/>
      <c r="S70" s="353">
        <v>0</v>
      </c>
      <c r="T70" s="353">
        <v>0</v>
      </c>
      <c r="U70" s="353">
        <v>0</v>
      </c>
      <c r="V70" s="354">
        <v>0</v>
      </c>
      <c r="W70" s="354">
        <v>0</v>
      </c>
      <c r="X70" s="231">
        <v>0</v>
      </c>
      <c r="Y70" s="222">
        <v>0</v>
      </c>
    </row>
    <row r="71" spans="1:555" s="321" customFormat="1" ht="14.25" thickTop="1" thickBot="1" x14ac:dyDescent="0.25">
      <c r="A71" s="314" t="s">
        <v>11</v>
      </c>
      <c r="B71" s="315"/>
      <c r="C71" s="315"/>
      <c r="D71" s="315"/>
      <c r="E71" s="315"/>
      <c r="F71" s="316"/>
      <c r="G71" s="315"/>
      <c r="H71" s="315"/>
      <c r="I71" s="316"/>
      <c r="J71" s="317"/>
      <c r="K71" s="318" t="s">
        <v>92</v>
      </c>
      <c r="L71" s="403">
        <v>1300992260657</v>
      </c>
      <c r="M71" s="403">
        <v>19354248131</v>
      </c>
      <c r="N71" s="403">
        <v>19354248131</v>
      </c>
      <c r="O71" s="403">
        <v>0</v>
      </c>
      <c r="P71" s="403">
        <v>0</v>
      </c>
      <c r="Q71" s="403">
        <v>1300992260657</v>
      </c>
      <c r="R71" s="403">
        <v>204651021948</v>
      </c>
      <c r="S71" s="403">
        <v>460399989548.86005</v>
      </c>
      <c r="T71" s="403">
        <v>240867575563.20999</v>
      </c>
      <c r="U71" s="403">
        <v>106861623315.81</v>
      </c>
      <c r="V71" s="403">
        <v>106851743315.81</v>
      </c>
      <c r="W71" s="403">
        <v>106851743315.81</v>
      </c>
      <c r="X71" s="225">
        <v>0.18514143615394918</v>
      </c>
      <c r="Y71" s="225">
        <v>8.2138554200041874E-2</v>
      </c>
      <c r="Z71" s="320"/>
      <c r="AA71" s="320"/>
      <c r="AB71" s="320"/>
      <c r="AC71" s="320"/>
      <c r="AD71" s="320"/>
      <c r="AE71" s="320"/>
      <c r="AF71" s="320"/>
      <c r="AG71" s="320"/>
      <c r="AH71" s="320"/>
      <c r="AI71" s="320"/>
      <c r="AJ71" s="320"/>
      <c r="AK71" s="320"/>
      <c r="AL71" s="320"/>
      <c r="AM71" s="320"/>
      <c r="AN71" s="320"/>
      <c r="AO71" s="320"/>
      <c r="AP71" s="320"/>
      <c r="AQ71" s="320"/>
      <c r="AR71" s="320"/>
      <c r="AS71" s="320"/>
      <c r="AT71" s="320"/>
      <c r="AU71" s="320"/>
      <c r="AV71" s="320"/>
      <c r="AW71" s="320"/>
      <c r="AX71" s="320"/>
      <c r="AY71" s="320"/>
      <c r="AZ71" s="320"/>
      <c r="BA71" s="320"/>
      <c r="BB71" s="320"/>
      <c r="BC71" s="320"/>
      <c r="BD71" s="320"/>
      <c r="BE71" s="320"/>
      <c r="BF71" s="320"/>
      <c r="BG71" s="320"/>
      <c r="BH71" s="320"/>
      <c r="BI71" s="320"/>
      <c r="BJ71" s="320"/>
      <c r="BK71" s="320"/>
      <c r="BL71" s="320"/>
      <c r="BM71" s="320"/>
      <c r="BN71" s="320"/>
      <c r="BO71" s="320"/>
      <c r="BP71" s="320"/>
      <c r="BQ71" s="320"/>
      <c r="BR71" s="320"/>
      <c r="BS71" s="320"/>
      <c r="BT71" s="320"/>
      <c r="BU71" s="320"/>
      <c r="BV71" s="320"/>
      <c r="BW71" s="320"/>
      <c r="BX71" s="320"/>
      <c r="BY71" s="320"/>
      <c r="BZ71" s="320"/>
      <c r="CA71" s="320"/>
      <c r="CB71" s="320"/>
      <c r="CC71" s="320"/>
      <c r="CD71" s="320"/>
      <c r="CE71" s="320"/>
      <c r="CF71" s="320"/>
      <c r="CG71" s="320"/>
      <c r="CH71" s="320"/>
      <c r="CI71" s="320"/>
      <c r="CJ71" s="320"/>
      <c r="CK71" s="320"/>
      <c r="CL71" s="320"/>
      <c r="CM71" s="320"/>
      <c r="CN71" s="320"/>
      <c r="CO71" s="320"/>
      <c r="CP71" s="320"/>
      <c r="CQ71" s="320"/>
      <c r="CR71" s="320"/>
      <c r="CS71" s="320"/>
      <c r="CT71" s="320"/>
      <c r="CU71" s="320"/>
      <c r="CV71" s="320"/>
      <c r="CW71" s="320"/>
      <c r="CX71" s="320"/>
      <c r="CY71" s="320"/>
      <c r="CZ71" s="320"/>
      <c r="DA71" s="320"/>
      <c r="DB71" s="320"/>
      <c r="DC71" s="320"/>
      <c r="DD71" s="320"/>
      <c r="DE71" s="320"/>
      <c r="DF71" s="320"/>
      <c r="DG71" s="320"/>
      <c r="DH71" s="320"/>
      <c r="DI71" s="320"/>
      <c r="DJ71" s="320"/>
      <c r="DK71" s="320"/>
      <c r="DL71" s="320"/>
      <c r="DM71" s="320"/>
      <c r="DN71" s="320"/>
      <c r="DO71" s="320"/>
      <c r="DP71" s="320"/>
      <c r="DQ71" s="320"/>
      <c r="DR71" s="320"/>
      <c r="DS71" s="320"/>
      <c r="DT71" s="320"/>
      <c r="DU71" s="320"/>
      <c r="DV71" s="320"/>
      <c r="DW71" s="320"/>
      <c r="DX71" s="320"/>
      <c r="DY71" s="320"/>
      <c r="DZ71" s="320"/>
      <c r="EA71" s="320"/>
      <c r="EB71" s="320"/>
      <c r="EC71" s="320"/>
      <c r="ED71" s="320"/>
      <c r="EE71" s="320"/>
      <c r="EF71" s="320"/>
      <c r="EG71" s="320"/>
      <c r="EH71" s="320"/>
      <c r="EI71" s="320"/>
      <c r="EJ71" s="320"/>
      <c r="EK71" s="320"/>
      <c r="EL71" s="320"/>
      <c r="EM71" s="320"/>
      <c r="EN71" s="320"/>
      <c r="EO71" s="320"/>
      <c r="EP71" s="320"/>
      <c r="EQ71" s="320"/>
      <c r="ER71" s="320"/>
      <c r="ES71" s="320"/>
      <c r="ET71" s="320"/>
      <c r="EU71" s="320"/>
      <c r="EV71" s="320"/>
      <c r="EW71" s="320"/>
      <c r="EX71" s="320"/>
      <c r="EY71" s="320"/>
      <c r="EZ71" s="320"/>
      <c r="FA71" s="320"/>
      <c r="FB71" s="320"/>
      <c r="FC71" s="320"/>
      <c r="FD71" s="320"/>
      <c r="FE71" s="320"/>
      <c r="FF71" s="320"/>
      <c r="FG71" s="320"/>
      <c r="FH71" s="320"/>
      <c r="FI71" s="320"/>
      <c r="FJ71" s="320"/>
      <c r="FK71" s="320"/>
      <c r="FL71" s="320"/>
      <c r="FM71" s="320"/>
      <c r="FN71" s="320"/>
      <c r="FO71" s="320"/>
      <c r="FP71" s="320"/>
      <c r="FQ71" s="320"/>
      <c r="FR71" s="320"/>
      <c r="FS71" s="320"/>
      <c r="FT71" s="320"/>
      <c r="FU71" s="320"/>
      <c r="FV71" s="320"/>
      <c r="FW71" s="320"/>
      <c r="FX71" s="320"/>
      <c r="FY71" s="320"/>
      <c r="FZ71" s="320"/>
      <c r="GA71" s="320"/>
      <c r="GB71" s="320"/>
      <c r="GC71" s="320"/>
      <c r="GD71" s="320"/>
      <c r="GE71" s="320"/>
      <c r="GF71" s="320"/>
      <c r="GG71" s="320"/>
      <c r="GH71" s="320"/>
      <c r="GI71" s="320"/>
      <c r="GJ71" s="320"/>
      <c r="GK71" s="320"/>
      <c r="GL71" s="320"/>
      <c r="GM71" s="320"/>
      <c r="GN71" s="320"/>
      <c r="GO71" s="320"/>
      <c r="GP71" s="320"/>
      <c r="GQ71" s="320"/>
      <c r="GR71" s="320"/>
      <c r="GS71" s="320"/>
      <c r="GT71" s="320"/>
      <c r="GU71" s="320"/>
      <c r="GV71" s="320"/>
      <c r="GW71" s="320"/>
      <c r="GX71" s="320"/>
      <c r="GY71" s="320"/>
      <c r="GZ71" s="320"/>
      <c r="HA71" s="320"/>
      <c r="HB71" s="320"/>
      <c r="HC71" s="320"/>
      <c r="HD71" s="320"/>
      <c r="HE71" s="320"/>
      <c r="HF71" s="320"/>
      <c r="HG71" s="320"/>
      <c r="HH71" s="320"/>
      <c r="HI71" s="320"/>
      <c r="HJ71" s="320"/>
      <c r="HK71" s="320"/>
      <c r="HL71" s="320"/>
      <c r="HM71" s="320"/>
      <c r="HN71" s="320"/>
      <c r="HO71" s="320"/>
      <c r="HP71" s="320"/>
      <c r="HQ71" s="320"/>
      <c r="HR71" s="320"/>
      <c r="HS71" s="320"/>
      <c r="HT71" s="320"/>
      <c r="HU71" s="320"/>
      <c r="HV71" s="320"/>
      <c r="HW71" s="320"/>
      <c r="HX71" s="320"/>
      <c r="HY71" s="320"/>
      <c r="HZ71" s="320"/>
      <c r="IA71" s="320"/>
      <c r="IB71" s="320"/>
      <c r="IC71" s="320"/>
      <c r="ID71" s="320"/>
      <c r="IE71" s="320"/>
      <c r="IF71" s="320"/>
      <c r="IG71" s="320"/>
      <c r="IH71" s="320"/>
      <c r="II71" s="320"/>
      <c r="IJ71" s="320"/>
      <c r="IK71" s="320"/>
      <c r="IL71" s="320"/>
      <c r="IM71" s="320"/>
      <c r="IN71" s="320"/>
      <c r="IO71" s="320"/>
      <c r="IP71" s="320"/>
      <c r="IQ71" s="320"/>
      <c r="IR71" s="320"/>
      <c r="IS71" s="320"/>
      <c r="IT71" s="320"/>
      <c r="IU71" s="320"/>
      <c r="IV71" s="320"/>
      <c r="IW71" s="320"/>
      <c r="IX71" s="320"/>
      <c r="IY71" s="320"/>
      <c r="IZ71" s="320"/>
      <c r="JA71" s="320"/>
      <c r="JB71" s="320"/>
      <c r="JC71" s="320"/>
      <c r="JD71" s="320"/>
      <c r="JE71" s="320"/>
      <c r="JF71" s="320"/>
      <c r="JG71" s="320"/>
      <c r="JH71" s="320"/>
      <c r="JI71" s="320"/>
      <c r="JJ71" s="320"/>
      <c r="JK71" s="320"/>
      <c r="JL71" s="320"/>
      <c r="JM71" s="320"/>
      <c r="JN71" s="320"/>
      <c r="JO71" s="320"/>
      <c r="JP71" s="320"/>
      <c r="JQ71" s="320"/>
      <c r="JR71" s="320"/>
      <c r="JS71" s="320"/>
      <c r="JT71" s="320"/>
      <c r="JU71" s="320"/>
      <c r="JV71" s="320"/>
      <c r="JW71" s="320"/>
      <c r="JX71" s="320"/>
      <c r="JY71" s="320"/>
      <c r="JZ71" s="320"/>
      <c r="KA71" s="320"/>
      <c r="KB71" s="320"/>
      <c r="KC71" s="320"/>
      <c r="KD71" s="320"/>
      <c r="KE71" s="320"/>
      <c r="KF71" s="320"/>
      <c r="KG71" s="320"/>
      <c r="KH71" s="320"/>
      <c r="KI71" s="320"/>
      <c r="KJ71" s="320"/>
      <c r="KK71" s="320"/>
      <c r="KL71" s="320"/>
      <c r="KM71" s="320"/>
      <c r="KN71" s="320"/>
      <c r="KO71" s="320"/>
      <c r="KP71" s="320"/>
      <c r="KQ71" s="320"/>
      <c r="KR71" s="320"/>
      <c r="KS71" s="320"/>
      <c r="KT71" s="320"/>
      <c r="KU71" s="320"/>
      <c r="KV71" s="320"/>
      <c r="KW71" s="320"/>
      <c r="KX71" s="320"/>
      <c r="KY71" s="320"/>
      <c r="KZ71" s="320"/>
      <c r="LA71" s="320"/>
      <c r="LB71" s="320"/>
      <c r="LC71" s="320"/>
      <c r="LD71" s="320"/>
      <c r="LE71" s="320"/>
      <c r="LF71" s="320"/>
      <c r="LG71" s="320"/>
      <c r="LH71" s="320"/>
      <c r="LI71" s="320"/>
      <c r="LJ71" s="320"/>
      <c r="LK71" s="320"/>
      <c r="LL71" s="320"/>
      <c r="LM71" s="320"/>
      <c r="LN71" s="320"/>
      <c r="LO71" s="320"/>
      <c r="LP71" s="320"/>
      <c r="LQ71" s="320"/>
      <c r="LR71" s="320"/>
      <c r="LS71" s="320"/>
      <c r="LT71" s="320"/>
      <c r="LU71" s="320"/>
      <c r="LV71" s="320"/>
      <c r="LW71" s="320"/>
      <c r="LX71" s="320"/>
      <c r="LY71" s="320"/>
      <c r="LZ71" s="320"/>
      <c r="MA71" s="320"/>
      <c r="MB71" s="320"/>
      <c r="MC71" s="320"/>
      <c r="MD71" s="320"/>
      <c r="ME71" s="320"/>
      <c r="MF71" s="320"/>
      <c r="MG71" s="320"/>
      <c r="MH71" s="320"/>
      <c r="MI71" s="320"/>
      <c r="MJ71" s="320"/>
      <c r="MK71" s="320"/>
      <c r="ML71" s="320"/>
      <c r="MM71" s="320"/>
      <c r="MN71" s="320"/>
      <c r="MO71" s="320"/>
      <c r="MP71" s="320"/>
      <c r="MQ71" s="320"/>
      <c r="MR71" s="320"/>
      <c r="MS71" s="320"/>
      <c r="MT71" s="320"/>
      <c r="MU71" s="320"/>
      <c r="MV71" s="320"/>
      <c r="MW71" s="320"/>
      <c r="MX71" s="320"/>
      <c r="MY71" s="320"/>
      <c r="MZ71" s="320"/>
      <c r="NA71" s="320"/>
      <c r="NB71" s="320"/>
      <c r="NC71" s="320"/>
      <c r="ND71" s="320"/>
      <c r="NE71" s="320"/>
      <c r="NF71" s="320"/>
      <c r="NG71" s="320"/>
      <c r="NH71" s="320"/>
      <c r="NI71" s="320"/>
      <c r="NJ71" s="320"/>
      <c r="NK71" s="320"/>
      <c r="NL71" s="320"/>
      <c r="NM71" s="320"/>
      <c r="NN71" s="320"/>
      <c r="NO71" s="320"/>
      <c r="NP71" s="320"/>
      <c r="NQ71" s="320"/>
      <c r="NR71" s="320"/>
      <c r="NS71" s="320"/>
      <c r="NT71" s="320"/>
      <c r="NU71" s="320"/>
      <c r="NV71" s="320"/>
      <c r="NW71" s="320"/>
      <c r="NX71" s="320"/>
      <c r="NY71" s="320"/>
      <c r="NZ71" s="320"/>
      <c r="OA71" s="320"/>
      <c r="OB71" s="320"/>
      <c r="OC71" s="320"/>
      <c r="OD71" s="320"/>
      <c r="OE71" s="320"/>
      <c r="OF71" s="320"/>
      <c r="OG71" s="320"/>
      <c r="OH71" s="320"/>
      <c r="OI71" s="320"/>
      <c r="OJ71" s="320"/>
      <c r="OK71" s="320"/>
      <c r="OL71" s="320"/>
      <c r="OM71" s="320"/>
      <c r="ON71" s="320"/>
      <c r="OO71" s="320"/>
      <c r="OP71" s="320"/>
      <c r="OQ71" s="320"/>
      <c r="OR71" s="320"/>
      <c r="OS71" s="320"/>
      <c r="OT71" s="320"/>
      <c r="OU71" s="320"/>
      <c r="OV71" s="320"/>
      <c r="OW71" s="320"/>
      <c r="OX71" s="320"/>
      <c r="OY71" s="320"/>
      <c r="OZ71" s="320"/>
      <c r="PA71" s="320"/>
      <c r="PB71" s="320"/>
      <c r="PC71" s="320"/>
      <c r="PD71" s="320"/>
      <c r="PE71" s="320"/>
      <c r="PF71" s="320"/>
      <c r="PG71" s="320"/>
      <c r="PH71" s="320"/>
      <c r="PI71" s="320"/>
      <c r="PJ71" s="320"/>
      <c r="PK71" s="320"/>
      <c r="PL71" s="320"/>
      <c r="PM71" s="320"/>
      <c r="PN71" s="320"/>
      <c r="PO71" s="320"/>
      <c r="PP71" s="320"/>
      <c r="PQ71" s="320"/>
      <c r="PR71" s="320"/>
      <c r="PS71" s="320"/>
      <c r="PT71" s="320"/>
      <c r="PU71" s="320"/>
      <c r="PV71" s="320"/>
      <c r="PW71" s="320"/>
      <c r="PX71" s="320"/>
      <c r="PY71" s="320"/>
      <c r="PZ71" s="320"/>
      <c r="QA71" s="320"/>
      <c r="QB71" s="320"/>
      <c r="QC71" s="320"/>
      <c r="QD71" s="320"/>
      <c r="QE71" s="320"/>
      <c r="QF71" s="320"/>
      <c r="QG71" s="320"/>
      <c r="QH71" s="320"/>
      <c r="QI71" s="320"/>
      <c r="QJ71" s="320"/>
      <c r="QK71" s="320"/>
      <c r="QL71" s="320"/>
      <c r="QM71" s="320"/>
      <c r="QN71" s="320"/>
      <c r="QO71" s="320"/>
      <c r="QP71" s="320"/>
      <c r="QQ71" s="320"/>
      <c r="QR71" s="320"/>
      <c r="QS71" s="320"/>
      <c r="QT71" s="320"/>
      <c r="QU71" s="320"/>
      <c r="QV71" s="320"/>
      <c r="QW71" s="320"/>
      <c r="QX71" s="320"/>
      <c r="QY71" s="320"/>
      <c r="QZ71" s="320"/>
      <c r="RA71" s="320"/>
      <c r="RB71" s="320"/>
      <c r="RC71" s="320"/>
      <c r="RD71" s="320"/>
      <c r="RE71" s="320"/>
      <c r="RF71" s="320"/>
      <c r="RG71" s="320"/>
      <c r="RH71" s="320"/>
      <c r="RI71" s="320"/>
      <c r="RJ71" s="320"/>
      <c r="RK71" s="320"/>
      <c r="RL71" s="320"/>
      <c r="RM71" s="320"/>
      <c r="RN71" s="320"/>
      <c r="RO71" s="320"/>
      <c r="RP71" s="320"/>
      <c r="RQ71" s="320"/>
      <c r="RR71" s="320"/>
      <c r="RS71" s="320"/>
      <c r="RT71" s="320"/>
      <c r="RU71" s="320"/>
      <c r="RV71" s="320"/>
      <c r="RW71" s="320"/>
      <c r="RX71" s="320"/>
      <c r="RY71" s="320"/>
      <c r="RZ71" s="320"/>
      <c r="SA71" s="320"/>
      <c r="SB71" s="320"/>
      <c r="SC71" s="320"/>
      <c r="SD71" s="320"/>
      <c r="SE71" s="320"/>
      <c r="SF71" s="320"/>
      <c r="SG71" s="320"/>
      <c r="SH71" s="320"/>
      <c r="SI71" s="320"/>
      <c r="SJ71" s="320"/>
      <c r="SK71" s="320"/>
      <c r="SL71" s="320"/>
      <c r="SM71" s="320"/>
      <c r="SN71" s="320"/>
      <c r="SO71" s="320"/>
      <c r="SP71" s="320"/>
      <c r="SQ71" s="320"/>
      <c r="SR71" s="320"/>
      <c r="SS71" s="320"/>
      <c r="ST71" s="320"/>
      <c r="SU71" s="320"/>
      <c r="SV71" s="320"/>
      <c r="SW71" s="320"/>
      <c r="SX71" s="320"/>
      <c r="SY71" s="320"/>
      <c r="SZ71" s="320"/>
      <c r="TA71" s="320"/>
      <c r="TB71" s="320"/>
      <c r="TC71" s="320"/>
      <c r="TD71" s="320"/>
      <c r="TE71" s="320"/>
      <c r="TF71" s="320"/>
      <c r="TG71" s="320"/>
      <c r="TH71" s="320"/>
      <c r="TI71" s="320"/>
      <c r="TJ71" s="320"/>
      <c r="TK71" s="320"/>
      <c r="TL71" s="320"/>
      <c r="TM71" s="320"/>
      <c r="TN71" s="320"/>
      <c r="TO71" s="320"/>
      <c r="TP71" s="320"/>
      <c r="TQ71" s="320"/>
      <c r="TR71" s="320"/>
      <c r="TS71" s="320"/>
      <c r="TT71" s="320"/>
      <c r="TU71" s="320"/>
      <c r="TV71" s="320"/>
      <c r="TW71" s="320"/>
      <c r="TX71" s="320"/>
      <c r="TY71" s="320"/>
      <c r="TZ71" s="320"/>
      <c r="UA71" s="320"/>
      <c r="UB71" s="320"/>
      <c r="UC71" s="320"/>
      <c r="UD71" s="320"/>
      <c r="UE71" s="320"/>
      <c r="UF71" s="320"/>
      <c r="UG71" s="320"/>
      <c r="UH71" s="320"/>
      <c r="UI71" s="320"/>
    </row>
    <row r="72" spans="1:555" s="320" customFormat="1" ht="33.75" thickTop="1" x14ac:dyDescent="0.2">
      <c r="A72" s="330" t="s">
        <v>11</v>
      </c>
      <c r="B72" s="331" t="s">
        <v>93</v>
      </c>
      <c r="C72" s="331"/>
      <c r="D72" s="331"/>
      <c r="E72" s="391"/>
      <c r="F72" s="334"/>
      <c r="G72" s="332"/>
      <c r="H72" s="333"/>
      <c r="I72" s="334"/>
      <c r="J72" s="335"/>
      <c r="K72" s="340" t="s">
        <v>94</v>
      </c>
      <c r="L72" s="337">
        <v>387493501448</v>
      </c>
      <c r="M72" s="337">
        <v>0</v>
      </c>
      <c r="N72" s="337">
        <v>0</v>
      </c>
      <c r="O72" s="337">
        <v>0</v>
      </c>
      <c r="P72" s="337">
        <v>0</v>
      </c>
      <c r="Q72" s="337">
        <v>387493501448</v>
      </c>
      <c r="R72" s="337">
        <v>92092959877</v>
      </c>
      <c r="S72" s="337">
        <v>19729288650</v>
      </c>
      <c r="T72" s="337">
        <v>18640988855</v>
      </c>
      <c r="U72" s="338">
        <v>8157277406</v>
      </c>
      <c r="V72" s="339">
        <v>8157277406</v>
      </c>
      <c r="W72" s="339">
        <v>8157277406</v>
      </c>
      <c r="X72" s="220">
        <v>4.8106584459717813E-2</v>
      </c>
      <c r="Y72" s="220">
        <v>2.1051391508548106E-2</v>
      </c>
    </row>
    <row r="73" spans="1:555" s="320" customFormat="1" x14ac:dyDescent="0.2">
      <c r="A73" s="330" t="s">
        <v>11</v>
      </c>
      <c r="B73" s="331" t="s">
        <v>93</v>
      </c>
      <c r="C73" s="331" t="s">
        <v>95</v>
      </c>
      <c r="D73" s="331"/>
      <c r="E73" s="391"/>
      <c r="F73" s="334"/>
      <c r="G73" s="332"/>
      <c r="H73" s="333"/>
      <c r="I73" s="334"/>
      <c r="J73" s="335"/>
      <c r="K73" s="340" t="s">
        <v>96</v>
      </c>
      <c r="L73" s="337">
        <v>387493501448</v>
      </c>
      <c r="M73" s="338">
        <v>0</v>
      </c>
      <c r="N73" s="338">
        <v>0</v>
      </c>
      <c r="O73" s="339">
        <v>0</v>
      </c>
      <c r="P73" s="338">
        <v>0</v>
      </c>
      <c r="Q73" s="338">
        <v>387493501448</v>
      </c>
      <c r="R73" s="338">
        <v>92092959877</v>
      </c>
      <c r="S73" s="338">
        <v>19729288650</v>
      </c>
      <c r="T73" s="338">
        <v>18640988855</v>
      </c>
      <c r="U73" s="338">
        <v>8157277406</v>
      </c>
      <c r="V73" s="339">
        <v>8157277406</v>
      </c>
      <c r="W73" s="339">
        <v>8157277406</v>
      </c>
      <c r="X73" s="220">
        <v>4.8106584459717813E-2</v>
      </c>
      <c r="Y73" s="220">
        <v>2.1051391508548106E-2</v>
      </c>
    </row>
    <row r="74" spans="1:555" s="320" customFormat="1" ht="41.25" x14ac:dyDescent="0.2">
      <c r="A74" s="330" t="s">
        <v>11</v>
      </c>
      <c r="B74" s="331" t="s">
        <v>93</v>
      </c>
      <c r="C74" s="331" t="s">
        <v>95</v>
      </c>
      <c r="D74" s="331">
        <v>13</v>
      </c>
      <c r="E74" s="391"/>
      <c r="F74" s="334"/>
      <c r="G74" s="332"/>
      <c r="H74" s="333"/>
      <c r="I74" s="334"/>
      <c r="J74" s="335"/>
      <c r="K74" s="340" t="s">
        <v>207</v>
      </c>
      <c r="L74" s="337">
        <v>299816088655</v>
      </c>
      <c r="M74" s="338">
        <v>0</v>
      </c>
      <c r="N74" s="338">
        <v>0</v>
      </c>
      <c r="O74" s="339">
        <v>0</v>
      </c>
      <c r="P74" s="338">
        <v>0</v>
      </c>
      <c r="Q74" s="338">
        <v>299816088655</v>
      </c>
      <c r="R74" s="338">
        <v>92092959877</v>
      </c>
      <c r="S74" s="338">
        <v>16267488650</v>
      </c>
      <c r="T74" s="338">
        <v>15653124800</v>
      </c>
      <c r="U74" s="338">
        <v>7173414200</v>
      </c>
      <c r="V74" s="339">
        <v>7173414200</v>
      </c>
      <c r="W74" s="339">
        <v>7173414200</v>
      </c>
      <c r="X74" s="220">
        <v>5.2209088812482429E-2</v>
      </c>
      <c r="Y74" s="220">
        <v>2.3926048239040588E-2</v>
      </c>
    </row>
    <row r="75" spans="1:555" s="355" customFormat="1" ht="16.5" x14ac:dyDescent="0.2">
      <c r="A75" s="191" t="s">
        <v>11</v>
      </c>
      <c r="B75" s="192" t="s">
        <v>93</v>
      </c>
      <c r="C75" s="192" t="s">
        <v>95</v>
      </c>
      <c r="D75" s="192">
        <v>13</v>
      </c>
      <c r="E75" s="183" t="s">
        <v>221</v>
      </c>
      <c r="F75" s="184" t="s">
        <v>111</v>
      </c>
      <c r="G75" s="183"/>
      <c r="H75" s="185">
        <v>11</v>
      </c>
      <c r="I75" s="184" t="s">
        <v>2</v>
      </c>
      <c r="J75" s="186" t="s">
        <v>3</v>
      </c>
      <c r="K75" s="404" t="s">
        <v>112</v>
      </c>
      <c r="L75" s="232">
        <v>84408044327</v>
      </c>
      <c r="M75" s="353"/>
      <c r="N75" s="353"/>
      <c r="O75" s="354"/>
      <c r="P75" s="353"/>
      <c r="Q75" s="353">
        <v>84408044327</v>
      </c>
      <c r="R75" s="353"/>
      <c r="S75" s="353">
        <v>14582698650</v>
      </c>
      <c r="T75" s="353">
        <v>14321485269</v>
      </c>
      <c r="U75" s="353">
        <v>6854023629</v>
      </c>
      <c r="V75" s="354">
        <v>6854023629</v>
      </c>
      <c r="W75" s="354">
        <v>6854023629</v>
      </c>
      <c r="X75" s="223">
        <v>0.16966967287522997</v>
      </c>
      <c r="Y75" s="223">
        <v>8.1201071339210867E-2</v>
      </c>
    </row>
    <row r="76" spans="1:555" s="355" customFormat="1" x14ac:dyDescent="0.2">
      <c r="A76" s="191" t="s">
        <v>11</v>
      </c>
      <c r="B76" s="192" t="s">
        <v>93</v>
      </c>
      <c r="C76" s="192" t="s">
        <v>95</v>
      </c>
      <c r="D76" s="192">
        <v>13</v>
      </c>
      <c r="E76" s="183" t="s">
        <v>221</v>
      </c>
      <c r="F76" s="184" t="s">
        <v>208</v>
      </c>
      <c r="G76" s="183"/>
      <c r="H76" s="185">
        <v>11</v>
      </c>
      <c r="I76" s="184" t="s">
        <v>2</v>
      </c>
      <c r="J76" s="186" t="s">
        <v>3</v>
      </c>
      <c r="K76" s="404" t="s">
        <v>215</v>
      </c>
      <c r="L76" s="232">
        <v>1000000000</v>
      </c>
      <c r="M76" s="353"/>
      <c r="N76" s="353"/>
      <c r="O76" s="354"/>
      <c r="P76" s="353"/>
      <c r="Q76" s="353">
        <v>1000000000</v>
      </c>
      <c r="R76" s="353"/>
      <c r="S76" s="353">
        <v>368940000</v>
      </c>
      <c r="T76" s="353">
        <v>368940000</v>
      </c>
      <c r="U76" s="353">
        <v>150930000</v>
      </c>
      <c r="V76" s="354">
        <v>150930000</v>
      </c>
      <c r="W76" s="354">
        <v>150930000</v>
      </c>
      <c r="X76" s="223">
        <v>0.36893999999999999</v>
      </c>
      <c r="Y76" s="223">
        <v>0.15093000000000001</v>
      </c>
    </row>
    <row r="77" spans="1:555" s="355" customFormat="1" x14ac:dyDescent="0.2">
      <c r="A77" s="191" t="s">
        <v>11</v>
      </c>
      <c r="B77" s="192" t="s">
        <v>93</v>
      </c>
      <c r="C77" s="192" t="s">
        <v>95</v>
      </c>
      <c r="D77" s="192">
        <v>13</v>
      </c>
      <c r="E77" s="183" t="s">
        <v>221</v>
      </c>
      <c r="F77" s="184" t="s">
        <v>117</v>
      </c>
      <c r="G77" s="183"/>
      <c r="H77" s="185">
        <v>11</v>
      </c>
      <c r="I77" s="184" t="s">
        <v>2</v>
      </c>
      <c r="J77" s="186" t="s">
        <v>3</v>
      </c>
      <c r="K77" s="404" t="s">
        <v>217</v>
      </c>
      <c r="L77" s="232">
        <v>213408044328</v>
      </c>
      <c r="M77" s="353"/>
      <c r="N77" s="353"/>
      <c r="O77" s="354"/>
      <c r="P77" s="353"/>
      <c r="Q77" s="353">
        <v>213408044328</v>
      </c>
      <c r="R77" s="353">
        <v>92092959877</v>
      </c>
      <c r="S77" s="353">
        <v>1315850000</v>
      </c>
      <c r="T77" s="353">
        <v>962699531</v>
      </c>
      <c r="U77" s="353">
        <v>168460571</v>
      </c>
      <c r="V77" s="354">
        <v>168460571</v>
      </c>
      <c r="W77" s="354">
        <v>168460571</v>
      </c>
      <c r="X77" s="223">
        <v>4.5110742382342799E-3</v>
      </c>
      <c r="Y77" s="223">
        <v>7.8938247867115332E-4</v>
      </c>
    </row>
    <row r="78" spans="1:555" s="355" customFormat="1" ht="24.75" x14ac:dyDescent="0.2">
      <c r="A78" s="191" t="s">
        <v>11</v>
      </c>
      <c r="B78" s="192" t="s">
        <v>93</v>
      </c>
      <c r="C78" s="192" t="s">
        <v>95</v>
      </c>
      <c r="D78" s="192">
        <v>13</v>
      </c>
      <c r="E78" s="183" t="s">
        <v>221</v>
      </c>
      <c r="F78" s="184" t="s">
        <v>100</v>
      </c>
      <c r="G78" s="183"/>
      <c r="H78" s="185">
        <v>11</v>
      </c>
      <c r="I78" s="184" t="s">
        <v>2</v>
      </c>
      <c r="J78" s="186" t="s">
        <v>3</v>
      </c>
      <c r="K78" s="404" t="s">
        <v>107</v>
      </c>
      <c r="L78" s="232">
        <v>1000000000</v>
      </c>
      <c r="M78" s="353"/>
      <c r="N78" s="353"/>
      <c r="O78" s="354"/>
      <c r="P78" s="353"/>
      <c r="Q78" s="353">
        <v>1000000000</v>
      </c>
      <c r="R78" s="353"/>
      <c r="S78" s="353">
        <v>0</v>
      </c>
      <c r="T78" s="353">
        <v>0</v>
      </c>
      <c r="U78" s="353">
        <v>0</v>
      </c>
      <c r="V78" s="354">
        <v>0</v>
      </c>
      <c r="W78" s="354">
        <v>0</v>
      </c>
      <c r="X78" s="223">
        <v>0</v>
      </c>
      <c r="Y78" s="223">
        <v>0</v>
      </c>
    </row>
    <row r="79" spans="1:555" s="320" customFormat="1" ht="41.25" x14ac:dyDescent="0.2">
      <c r="A79" s="330" t="s">
        <v>11</v>
      </c>
      <c r="B79" s="331" t="s">
        <v>93</v>
      </c>
      <c r="C79" s="331" t="s">
        <v>95</v>
      </c>
      <c r="D79" s="331">
        <v>14</v>
      </c>
      <c r="E79" s="391"/>
      <c r="F79" s="334"/>
      <c r="G79" s="332"/>
      <c r="H79" s="333"/>
      <c r="I79" s="334"/>
      <c r="J79" s="335"/>
      <c r="K79" s="340" t="s">
        <v>209</v>
      </c>
      <c r="L79" s="337">
        <v>87677412793</v>
      </c>
      <c r="M79" s="338">
        <v>0</v>
      </c>
      <c r="N79" s="338">
        <v>0</v>
      </c>
      <c r="O79" s="339">
        <v>0</v>
      </c>
      <c r="P79" s="338">
        <v>0</v>
      </c>
      <c r="Q79" s="338">
        <v>87677412793</v>
      </c>
      <c r="R79" s="338">
        <v>0</v>
      </c>
      <c r="S79" s="338">
        <v>3461800000</v>
      </c>
      <c r="T79" s="338">
        <v>2987864055</v>
      </c>
      <c r="U79" s="338">
        <v>983863206</v>
      </c>
      <c r="V79" s="339">
        <v>983863206</v>
      </c>
      <c r="W79" s="339">
        <v>983863206</v>
      </c>
      <c r="X79" s="220">
        <v>3.4077922235845735E-2</v>
      </c>
      <c r="Y79" s="220">
        <v>1.1221398700744394E-2</v>
      </c>
    </row>
    <row r="80" spans="1:555" s="355" customFormat="1" x14ac:dyDescent="0.2">
      <c r="A80" s="191" t="s">
        <v>11</v>
      </c>
      <c r="B80" s="192" t="s">
        <v>93</v>
      </c>
      <c r="C80" s="192" t="s">
        <v>95</v>
      </c>
      <c r="D80" s="192">
        <v>14</v>
      </c>
      <c r="E80" s="183" t="s">
        <v>222</v>
      </c>
      <c r="F80" s="184" t="s">
        <v>208</v>
      </c>
      <c r="G80" s="183"/>
      <c r="H80" s="185">
        <v>11</v>
      </c>
      <c r="I80" s="184" t="s">
        <v>2</v>
      </c>
      <c r="J80" s="186" t="s">
        <v>3</v>
      </c>
      <c r="K80" s="195" t="s">
        <v>215</v>
      </c>
      <c r="L80" s="232">
        <v>7105416216</v>
      </c>
      <c r="M80" s="353"/>
      <c r="N80" s="353"/>
      <c r="O80" s="354"/>
      <c r="P80" s="353"/>
      <c r="Q80" s="353">
        <v>7105416216</v>
      </c>
      <c r="R80" s="353"/>
      <c r="S80" s="353">
        <v>91520000</v>
      </c>
      <c r="T80" s="353">
        <v>91520000</v>
      </c>
      <c r="U80" s="353">
        <v>0</v>
      </c>
      <c r="V80" s="354">
        <v>0</v>
      </c>
      <c r="W80" s="354">
        <v>0</v>
      </c>
      <c r="X80" s="226">
        <v>1.288031513114108E-2</v>
      </c>
      <c r="Y80" s="226">
        <v>0</v>
      </c>
    </row>
    <row r="81" spans="1:25" s="355" customFormat="1" ht="16.5" x14ac:dyDescent="0.2">
      <c r="A81" s="191" t="s">
        <v>11</v>
      </c>
      <c r="B81" s="192" t="s">
        <v>93</v>
      </c>
      <c r="C81" s="192" t="s">
        <v>95</v>
      </c>
      <c r="D81" s="192">
        <v>14</v>
      </c>
      <c r="E81" s="183" t="s">
        <v>222</v>
      </c>
      <c r="F81" s="184" t="s">
        <v>105</v>
      </c>
      <c r="G81" s="183"/>
      <c r="H81" s="185">
        <v>11</v>
      </c>
      <c r="I81" s="184" t="s">
        <v>2</v>
      </c>
      <c r="J81" s="186" t="s">
        <v>3</v>
      </c>
      <c r="K81" s="195" t="s">
        <v>106</v>
      </c>
      <c r="L81" s="232">
        <v>8641400000</v>
      </c>
      <c r="M81" s="353"/>
      <c r="N81" s="353"/>
      <c r="O81" s="354"/>
      <c r="P81" s="353"/>
      <c r="Q81" s="353">
        <v>8641400000</v>
      </c>
      <c r="R81" s="353"/>
      <c r="S81" s="353">
        <v>140140000</v>
      </c>
      <c r="T81" s="353">
        <v>140140000</v>
      </c>
      <c r="U81" s="353">
        <v>53378000</v>
      </c>
      <c r="V81" s="354">
        <v>53378000</v>
      </c>
      <c r="W81" s="354">
        <v>53378000</v>
      </c>
      <c r="X81" s="226">
        <v>1.6217279607471012E-2</v>
      </c>
      <c r="Y81" s="226">
        <v>6.1770083551276412E-3</v>
      </c>
    </row>
    <row r="82" spans="1:25" s="355" customFormat="1" ht="24.75" x14ac:dyDescent="0.2">
      <c r="A82" s="191" t="s">
        <v>11</v>
      </c>
      <c r="B82" s="192" t="s">
        <v>93</v>
      </c>
      <c r="C82" s="192" t="s">
        <v>95</v>
      </c>
      <c r="D82" s="192">
        <v>14</v>
      </c>
      <c r="E82" s="183" t="s">
        <v>222</v>
      </c>
      <c r="F82" s="184" t="s">
        <v>100</v>
      </c>
      <c r="G82" s="183"/>
      <c r="H82" s="185">
        <v>11</v>
      </c>
      <c r="I82" s="184" t="s">
        <v>2</v>
      </c>
      <c r="J82" s="186" t="s">
        <v>3</v>
      </c>
      <c r="K82" s="195" t="s">
        <v>107</v>
      </c>
      <c r="L82" s="232">
        <v>71930596577</v>
      </c>
      <c r="M82" s="353"/>
      <c r="N82" s="353"/>
      <c r="O82" s="354"/>
      <c r="P82" s="353"/>
      <c r="Q82" s="353">
        <v>71930596577</v>
      </c>
      <c r="R82" s="353"/>
      <c r="S82" s="353">
        <v>3230140000</v>
      </c>
      <c r="T82" s="353">
        <v>2756204055</v>
      </c>
      <c r="U82" s="353">
        <v>930485206</v>
      </c>
      <c r="V82" s="354">
        <v>930485206</v>
      </c>
      <c r="W82" s="354">
        <v>930485206</v>
      </c>
      <c r="X82" s="226">
        <v>3.8317547555017824E-2</v>
      </c>
      <c r="Y82" s="226">
        <v>1.2935875000062562E-2</v>
      </c>
    </row>
    <row r="83" spans="1:25" s="320" customFormat="1" ht="16.5" x14ac:dyDescent="0.2">
      <c r="A83" s="330" t="s">
        <v>11</v>
      </c>
      <c r="B83" s="331" t="s">
        <v>119</v>
      </c>
      <c r="C83" s="331"/>
      <c r="D83" s="331"/>
      <c r="E83" s="332"/>
      <c r="F83" s="332"/>
      <c r="G83" s="332"/>
      <c r="H83" s="333"/>
      <c r="I83" s="334"/>
      <c r="J83" s="335"/>
      <c r="K83" s="336" t="s">
        <v>120</v>
      </c>
      <c r="L83" s="337">
        <v>861153521771</v>
      </c>
      <c r="M83" s="338">
        <v>13070327916</v>
      </c>
      <c r="N83" s="338">
        <v>13070327916</v>
      </c>
      <c r="O83" s="339">
        <v>0</v>
      </c>
      <c r="P83" s="338">
        <v>0</v>
      </c>
      <c r="Q83" s="338">
        <v>861153521771</v>
      </c>
      <c r="R83" s="338">
        <v>112558062071</v>
      </c>
      <c r="S83" s="338">
        <v>416633011397.28003</v>
      </c>
      <c r="T83" s="338">
        <v>207191005932</v>
      </c>
      <c r="U83" s="338">
        <v>94031759359.119995</v>
      </c>
      <c r="V83" s="339">
        <v>94021879359.119995</v>
      </c>
      <c r="W83" s="339">
        <v>94021879359.119995</v>
      </c>
      <c r="X83" s="220">
        <v>0.2405970604473667</v>
      </c>
      <c r="Y83" s="220">
        <v>0.10919279429495865</v>
      </c>
    </row>
    <row r="84" spans="1:25" s="320" customFormat="1" x14ac:dyDescent="0.2">
      <c r="A84" s="330" t="s">
        <v>11</v>
      </c>
      <c r="B84" s="331" t="s">
        <v>119</v>
      </c>
      <c r="C84" s="331" t="s">
        <v>95</v>
      </c>
      <c r="D84" s="331"/>
      <c r="E84" s="391"/>
      <c r="F84" s="334"/>
      <c r="G84" s="332"/>
      <c r="H84" s="333"/>
      <c r="I84" s="334"/>
      <c r="J84" s="335"/>
      <c r="K84" s="340" t="s">
        <v>96</v>
      </c>
      <c r="L84" s="337">
        <v>861153521771</v>
      </c>
      <c r="M84" s="337">
        <v>13070327916</v>
      </c>
      <c r="N84" s="337">
        <v>13070327916</v>
      </c>
      <c r="O84" s="337">
        <v>0</v>
      </c>
      <c r="P84" s="337">
        <v>0</v>
      </c>
      <c r="Q84" s="337">
        <v>861153521771</v>
      </c>
      <c r="R84" s="337">
        <v>112558062071</v>
      </c>
      <c r="S84" s="337">
        <v>416633011397.28003</v>
      </c>
      <c r="T84" s="337">
        <v>207191005932</v>
      </c>
      <c r="U84" s="337">
        <v>94031759359.119995</v>
      </c>
      <c r="V84" s="337">
        <v>94021879359.119995</v>
      </c>
      <c r="W84" s="337">
        <v>94021879359.119995</v>
      </c>
      <c r="X84" s="220">
        <v>0.2405970604473667</v>
      </c>
      <c r="Y84" s="220">
        <v>0.10919279429495865</v>
      </c>
    </row>
    <row r="85" spans="1:25" s="320" customFormat="1" ht="24.75" x14ac:dyDescent="0.2">
      <c r="A85" s="330" t="s">
        <v>11</v>
      </c>
      <c r="B85" s="331" t="s">
        <v>119</v>
      </c>
      <c r="C85" s="331" t="s">
        <v>95</v>
      </c>
      <c r="D85" s="331" t="s">
        <v>152</v>
      </c>
      <c r="E85" s="332"/>
      <c r="F85" s="184"/>
      <c r="G85" s="332"/>
      <c r="H85" s="333"/>
      <c r="I85" s="334"/>
      <c r="J85" s="335"/>
      <c r="K85" s="405" t="s">
        <v>153</v>
      </c>
      <c r="L85" s="337">
        <v>6350933568</v>
      </c>
      <c r="M85" s="338"/>
      <c r="N85" s="338"/>
      <c r="O85" s="339"/>
      <c r="P85" s="338"/>
      <c r="Q85" s="338">
        <v>6350933568</v>
      </c>
      <c r="R85" s="338">
        <v>0</v>
      </c>
      <c r="S85" s="338">
        <v>3524680000</v>
      </c>
      <c r="T85" s="338">
        <v>3516211559</v>
      </c>
      <c r="U85" s="338">
        <v>1085611790.3299999</v>
      </c>
      <c r="V85" s="339">
        <v>1085611790.3299999</v>
      </c>
      <c r="W85" s="339">
        <v>1085611790.3299999</v>
      </c>
      <c r="X85" s="220">
        <v>0.55365270654331622</v>
      </c>
      <c r="Y85" s="220">
        <v>0.17093735569838037</v>
      </c>
    </row>
    <row r="86" spans="1:25" s="355" customFormat="1" ht="16.5" x14ac:dyDescent="0.2">
      <c r="A86" s="191" t="s">
        <v>11</v>
      </c>
      <c r="B86" s="192" t="s">
        <v>119</v>
      </c>
      <c r="C86" s="192" t="s">
        <v>95</v>
      </c>
      <c r="D86" s="192" t="s">
        <v>152</v>
      </c>
      <c r="E86" s="183" t="s">
        <v>222</v>
      </c>
      <c r="F86" s="184" t="s">
        <v>142</v>
      </c>
      <c r="G86" s="183"/>
      <c r="H86" s="185">
        <v>11</v>
      </c>
      <c r="I86" s="184" t="s">
        <v>2</v>
      </c>
      <c r="J86" s="186" t="s">
        <v>3</v>
      </c>
      <c r="K86" s="193" t="s">
        <v>143</v>
      </c>
      <c r="L86" s="232">
        <v>333955712</v>
      </c>
      <c r="M86" s="353"/>
      <c r="N86" s="353"/>
      <c r="O86" s="354"/>
      <c r="P86" s="353"/>
      <c r="Q86" s="353">
        <v>333955712</v>
      </c>
      <c r="R86" s="353"/>
      <c r="S86" s="353">
        <v>273760000</v>
      </c>
      <c r="T86" s="353">
        <v>273760000</v>
      </c>
      <c r="U86" s="353">
        <v>68934000</v>
      </c>
      <c r="V86" s="354">
        <v>68934000</v>
      </c>
      <c r="W86" s="354">
        <v>68934000</v>
      </c>
      <c r="X86" s="226">
        <v>0.81974941635374698</v>
      </c>
      <c r="Y86" s="226">
        <v>0.20641659214979979</v>
      </c>
    </row>
    <row r="87" spans="1:25" s="355" customFormat="1" ht="16.5" x14ac:dyDescent="0.2">
      <c r="A87" s="191" t="s">
        <v>11</v>
      </c>
      <c r="B87" s="192" t="s">
        <v>119</v>
      </c>
      <c r="C87" s="192" t="s">
        <v>95</v>
      </c>
      <c r="D87" s="192" t="s">
        <v>152</v>
      </c>
      <c r="E87" s="183" t="s">
        <v>222</v>
      </c>
      <c r="F87" s="184" t="s">
        <v>139</v>
      </c>
      <c r="G87" s="183"/>
      <c r="H87" s="185">
        <v>11</v>
      </c>
      <c r="I87" s="184" t="s">
        <v>2</v>
      </c>
      <c r="J87" s="186" t="s">
        <v>3</v>
      </c>
      <c r="K87" s="193" t="s">
        <v>140</v>
      </c>
      <c r="L87" s="232">
        <v>2116977856</v>
      </c>
      <c r="M87" s="353"/>
      <c r="N87" s="353"/>
      <c r="O87" s="354"/>
      <c r="P87" s="353"/>
      <c r="Q87" s="353">
        <v>2116977856</v>
      </c>
      <c r="R87" s="353"/>
      <c r="S87" s="353">
        <v>1651280000</v>
      </c>
      <c r="T87" s="353">
        <v>1651280000</v>
      </c>
      <c r="U87" s="353">
        <v>503166665</v>
      </c>
      <c r="V87" s="354">
        <v>503166665</v>
      </c>
      <c r="W87" s="354">
        <v>503166665</v>
      </c>
      <c r="X87" s="226">
        <v>0.78001760638161344</v>
      </c>
      <c r="Y87" s="226">
        <v>0.23768159103502687</v>
      </c>
    </row>
    <row r="88" spans="1:25" s="355" customFormat="1" ht="24.75" x14ac:dyDescent="0.2">
      <c r="A88" s="191" t="s">
        <v>11</v>
      </c>
      <c r="B88" s="192" t="s">
        <v>119</v>
      </c>
      <c r="C88" s="192" t="s">
        <v>95</v>
      </c>
      <c r="D88" s="192" t="s">
        <v>152</v>
      </c>
      <c r="E88" s="183" t="s">
        <v>222</v>
      </c>
      <c r="F88" s="184" t="s">
        <v>154</v>
      </c>
      <c r="G88" s="183"/>
      <c r="H88" s="185">
        <v>11</v>
      </c>
      <c r="I88" s="184" t="s">
        <v>2</v>
      </c>
      <c r="J88" s="186" t="s">
        <v>3</v>
      </c>
      <c r="K88" s="193" t="s">
        <v>218</v>
      </c>
      <c r="L88" s="232">
        <v>3900000000</v>
      </c>
      <c r="M88" s="353"/>
      <c r="N88" s="353"/>
      <c r="O88" s="354"/>
      <c r="P88" s="353"/>
      <c r="Q88" s="353">
        <v>3900000000</v>
      </c>
      <c r="R88" s="353"/>
      <c r="S88" s="353">
        <v>1599640000</v>
      </c>
      <c r="T88" s="353">
        <v>1591171559</v>
      </c>
      <c r="U88" s="353">
        <v>513511125.32999998</v>
      </c>
      <c r="V88" s="354">
        <v>513511125.32999998</v>
      </c>
      <c r="W88" s="354">
        <v>513511125.32999998</v>
      </c>
      <c r="X88" s="226">
        <v>0.40799270743589744</v>
      </c>
      <c r="Y88" s="226">
        <v>0.13166951931538462</v>
      </c>
    </row>
    <row r="89" spans="1:25" s="320" customFormat="1" ht="16.5" x14ac:dyDescent="0.2">
      <c r="A89" s="330" t="s">
        <v>11</v>
      </c>
      <c r="B89" s="331" t="s">
        <v>119</v>
      </c>
      <c r="C89" s="331" t="s">
        <v>95</v>
      </c>
      <c r="D89" s="331" t="s">
        <v>156</v>
      </c>
      <c r="E89" s="332"/>
      <c r="G89" s="332"/>
      <c r="H89" s="333"/>
      <c r="I89" s="334"/>
      <c r="J89" s="335"/>
      <c r="K89" s="405" t="s">
        <v>157</v>
      </c>
      <c r="L89" s="337">
        <v>3387164569</v>
      </c>
      <c r="M89" s="338">
        <v>0</v>
      </c>
      <c r="N89" s="338">
        <v>0</v>
      </c>
      <c r="O89" s="339">
        <v>0</v>
      </c>
      <c r="P89" s="338">
        <v>0</v>
      </c>
      <c r="Q89" s="338">
        <v>3387164569</v>
      </c>
      <c r="R89" s="338">
        <v>0</v>
      </c>
      <c r="S89" s="338">
        <v>3187164569</v>
      </c>
      <c r="T89" s="338">
        <v>3099164569</v>
      </c>
      <c r="U89" s="338">
        <v>302236737.5</v>
      </c>
      <c r="V89" s="339">
        <v>302236737.5</v>
      </c>
      <c r="W89" s="339">
        <v>302236737.5</v>
      </c>
      <c r="X89" s="220">
        <v>0.91497313043604878</v>
      </c>
      <c r="Y89" s="220">
        <v>8.9230012697384231E-2</v>
      </c>
    </row>
    <row r="90" spans="1:25" s="355" customFormat="1" ht="16.5" x14ac:dyDescent="0.2">
      <c r="A90" s="191" t="s">
        <v>11</v>
      </c>
      <c r="B90" s="192" t="s">
        <v>119</v>
      </c>
      <c r="C90" s="192" t="s">
        <v>95</v>
      </c>
      <c r="D90" s="192" t="s">
        <v>156</v>
      </c>
      <c r="E90" s="183" t="s">
        <v>223</v>
      </c>
      <c r="F90" s="184" t="s">
        <v>142</v>
      </c>
      <c r="G90" s="183"/>
      <c r="H90" s="185">
        <v>11</v>
      </c>
      <c r="I90" s="184" t="s">
        <v>2</v>
      </c>
      <c r="J90" s="186" t="s">
        <v>3</v>
      </c>
      <c r="K90" s="406" t="s">
        <v>143</v>
      </c>
      <c r="L90" s="232">
        <v>510000000</v>
      </c>
      <c r="M90" s="353"/>
      <c r="N90" s="353"/>
      <c r="O90" s="354"/>
      <c r="P90" s="353"/>
      <c r="Q90" s="353">
        <v>510000000</v>
      </c>
      <c r="R90" s="353"/>
      <c r="S90" s="353">
        <v>510000000</v>
      </c>
      <c r="T90" s="353">
        <v>510000000</v>
      </c>
      <c r="U90" s="353">
        <v>213554071.5</v>
      </c>
      <c r="V90" s="354">
        <v>213554071.5</v>
      </c>
      <c r="W90" s="354">
        <v>213554071.5</v>
      </c>
      <c r="X90" s="226">
        <v>1</v>
      </c>
      <c r="Y90" s="226">
        <v>0.41873347352941176</v>
      </c>
    </row>
    <row r="91" spans="1:25" s="355" customFormat="1" x14ac:dyDescent="0.2">
      <c r="A91" s="191" t="s">
        <v>11</v>
      </c>
      <c r="B91" s="192" t="s">
        <v>119</v>
      </c>
      <c r="C91" s="192" t="s">
        <v>95</v>
      </c>
      <c r="D91" s="192" t="s">
        <v>156</v>
      </c>
      <c r="E91" s="183" t="s">
        <v>223</v>
      </c>
      <c r="F91" s="184" t="s">
        <v>158</v>
      </c>
      <c r="G91" s="183"/>
      <c r="H91" s="185">
        <v>11</v>
      </c>
      <c r="I91" s="184" t="s">
        <v>2</v>
      </c>
      <c r="J91" s="186" t="s">
        <v>3</v>
      </c>
      <c r="K91" s="193" t="s">
        <v>159</v>
      </c>
      <c r="L91" s="232">
        <v>70000000</v>
      </c>
      <c r="M91" s="353"/>
      <c r="N91" s="353"/>
      <c r="O91" s="354"/>
      <c r="P91" s="353"/>
      <c r="Q91" s="353">
        <v>70000000</v>
      </c>
      <c r="R91" s="353"/>
      <c r="S91" s="353">
        <v>70000000</v>
      </c>
      <c r="T91" s="353">
        <v>70000000</v>
      </c>
      <c r="U91" s="353">
        <v>0</v>
      </c>
      <c r="V91" s="354">
        <v>0</v>
      </c>
      <c r="W91" s="354">
        <v>0</v>
      </c>
      <c r="X91" s="226">
        <v>1</v>
      </c>
      <c r="Y91" s="226">
        <v>0</v>
      </c>
    </row>
    <row r="92" spans="1:25" s="355" customFormat="1" x14ac:dyDescent="0.2">
      <c r="A92" s="191" t="s">
        <v>11</v>
      </c>
      <c r="B92" s="192" t="s">
        <v>119</v>
      </c>
      <c r="C92" s="192" t="s">
        <v>95</v>
      </c>
      <c r="D92" s="192" t="s">
        <v>156</v>
      </c>
      <c r="E92" s="183" t="s">
        <v>223</v>
      </c>
      <c r="F92" s="184" t="s">
        <v>160</v>
      </c>
      <c r="G92" s="183"/>
      <c r="H92" s="185">
        <v>11</v>
      </c>
      <c r="I92" s="184" t="s">
        <v>2</v>
      </c>
      <c r="J92" s="186" t="s">
        <v>3</v>
      </c>
      <c r="K92" s="193" t="s">
        <v>161</v>
      </c>
      <c r="L92" s="232">
        <v>2807164569</v>
      </c>
      <c r="M92" s="353"/>
      <c r="N92" s="353"/>
      <c r="O92" s="354"/>
      <c r="P92" s="353"/>
      <c r="Q92" s="353">
        <v>2807164569</v>
      </c>
      <c r="R92" s="353"/>
      <c r="S92" s="353">
        <v>2607164569</v>
      </c>
      <c r="T92" s="353">
        <v>2519164569</v>
      </c>
      <c r="U92" s="353">
        <v>88682666</v>
      </c>
      <c r="V92" s="354">
        <v>88682666</v>
      </c>
      <c r="W92" s="354">
        <v>88682666</v>
      </c>
      <c r="X92" s="226">
        <v>0.89740537367120066</v>
      </c>
      <c r="Y92" s="226">
        <v>3.1591545069832347E-2</v>
      </c>
    </row>
    <row r="93" spans="1:25" s="320" customFormat="1" ht="41.25" x14ac:dyDescent="0.2">
      <c r="A93" s="330" t="s">
        <v>11</v>
      </c>
      <c r="B93" s="331" t="s">
        <v>119</v>
      </c>
      <c r="C93" s="331" t="s">
        <v>95</v>
      </c>
      <c r="D93" s="331">
        <v>26</v>
      </c>
      <c r="E93" s="332"/>
      <c r="G93" s="332"/>
      <c r="H93" s="333"/>
      <c r="I93" s="334"/>
      <c r="J93" s="335"/>
      <c r="K93" s="405" t="s">
        <v>210</v>
      </c>
      <c r="L93" s="337">
        <v>263036937356</v>
      </c>
      <c r="M93" s="338">
        <v>13070327916</v>
      </c>
      <c r="N93" s="338">
        <v>13070327916</v>
      </c>
      <c r="O93" s="339">
        <v>0</v>
      </c>
      <c r="P93" s="338">
        <v>0</v>
      </c>
      <c r="Q93" s="338">
        <v>263036937356</v>
      </c>
      <c r="R93" s="338">
        <v>40930204390</v>
      </c>
      <c r="S93" s="338">
        <v>208391552966</v>
      </c>
      <c r="T93" s="338">
        <v>150110771306</v>
      </c>
      <c r="U93" s="338">
        <v>78550347643</v>
      </c>
      <c r="V93" s="339">
        <v>78545667643</v>
      </c>
      <c r="W93" s="339">
        <v>78545667643</v>
      </c>
      <c r="X93" s="220">
        <v>0.57068323869220228</v>
      </c>
      <c r="Y93" s="220">
        <v>0.29862858210171533</v>
      </c>
    </row>
    <row r="94" spans="1:25" s="355" customFormat="1" x14ac:dyDescent="0.2">
      <c r="A94" s="410" t="s">
        <v>11</v>
      </c>
      <c r="B94" s="411" t="s">
        <v>119</v>
      </c>
      <c r="C94" s="411" t="s">
        <v>95</v>
      </c>
      <c r="D94" s="411">
        <v>26</v>
      </c>
      <c r="E94" s="184" t="s">
        <v>223</v>
      </c>
      <c r="F94" s="184" t="s">
        <v>129</v>
      </c>
      <c r="G94" s="184"/>
      <c r="H94" s="398">
        <v>11</v>
      </c>
      <c r="I94" s="184" t="s">
        <v>2</v>
      </c>
      <c r="J94" s="186" t="s">
        <v>3</v>
      </c>
      <c r="K94" s="412" t="s">
        <v>130</v>
      </c>
      <c r="L94" s="400">
        <v>44764405736</v>
      </c>
      <c r="M94" s="401"/>
      <c r="N94" s="401">
        <v>3000000000</v>
      </c>
      <c r="O94" s="402"/>
      <c r="P94" s="401"/>
      <c r="Q94" s="401">
        <v>47764405736</v>
      </c>
      <c r="R94" s="401">
        <v>2351609015</v>
      </c>
      <c r="S94" s="401">
        <v>45357796721</v>
      </c>
      <c r="T94" s="401">
        <v>42759210000</v>
      </c>
      <c r="U94" s="401">
        <v>22264745931</v>
      </c>
      <c r="V94" s="402">
        <v>22264745931</v>
      </c>
      <c r="W94" s="402">
        <v>22264745931</v>
      </c>
      <c r="X94" s="226">
        <v>0.8952107608401042</v>
      </c>
      <c r="Y94" s="226">
        <v>0.46613677251759622</v>
      </c>
    </row>
    <row r="95" spans="1:25" s="355" customFormat="1" ht="16.5" x14ac:dyDescent="0.2">
      <c r="A95" s="410" t="s">
        <v>11</v>
      </c>
      <c r="B95" s="411" t="s">
        <v>119</v>
      </c>
      <c r="C95" s="411" t="s">
        <v>95</v>
      </c>
      <c r="D95" s="411">
        <v>26</v>
      </c>
      <c r="E95" s="184" t="s">
        <v>223</v>
      </c>
      <c r="F95" s="184" t="s">
        <v>131</v>
      </c>
      <c r="G95" s="184"/>
      <c r="H95" s="398">
        <v>11</v>
      </c>
      <c r="I95" s="184" t="s">
        <v>2</v>
      </c>
      <c r="J95" s="186" t="s">
        <v>3</v>
      </c>
      <c r="K95" s="412" t="s">
        <v>232</v>
      </c>
      <c r="L95" s="400">
        <v>38730172453</v>
      </c>
      <c r="M95" s="401"/>
      <c r="N95" s="401"/>
      <c r="O95" s="402"/>
      <c r="P95" s="401"/>
      <c r="Q95" s="401">
        <v>38730172453</v>
      </c>
      <c r="R95" s="401"/>
      <c r="S95" s="401">
        <v>38730172453</v>
      </c>
      <c r="T95" s="401">
        <v>14485366666</v>
      </c>
      <c r="U95" s="401">
        <v>11924066666</v>
      </c>
      <c r="V95" s="402">
        <v>11924066666</v>
      </c>
      <c r="W95" s="402">
        <v>11924066666</v>
      </c>
      <c r="X95" s="226">
        <v>0.37400728549758827</v>
      </c>
      <c r="Y95" s="226">
        <v>0.30787538269988712</v>
      </c>
    </row>
    <row r="96" spans="1:25" s="355" customFormat="1" ht="16.5" x14ac:dyDescent="0.2">
      <c r="A96" s="410" t="s">
        <v>11</v>
      </c>
      <c r="B96" s="411" t="s">
        <v>119</v>
      </c>
      <c r="C96" s="411" t="s">
        <v>95</v>
      </c>
      <c r="D96" s="411">
        <v>26</v>
      </c>
      <c r="E96" s="184" t="s">
        <v>223</v>
      </c>
      <c r="F96" s="184" t="s">
        <v>133</v>
      </c>
      <c r="G96" s="184"/>
      <c r="H96" s="398">
        <v>11</v>
      </c>
      <c r="I96" s="184" t="s">
        <v>2</v>
      </c>
      <c r="J96" s="186" t="s">
        <v>3</v>
      </c>
      <c r="K96" s="412" t="s">
        <v>233</v>
      </c>
      <c r="L96" s="400">
        <v>27424722360</v>
      </c>
      <c r="M96" s="401">
        <v>10070327916</v>
      </c>
      <c r="N96" s="401"/>
      <c r="O96" s="402"/>
      <c r="P96" s="401"/>
      <c r="Q96" s="401">
        <v>17354394444</v>
      </c>
      <c r="R96" s="401">
        <v>11097598891</v>
      </c>
      <c r="S96" s="401">
        <v>6256795553</v>
      </c>
      <c r="T96" s="401">
        <v>4537905553</v>
      </c>
      <c r="U96" s="401">
        <v>2974287654</v>
      </c>
      <c r="V96" s="402">
        <v>2969607654</v>
      </c>
      <c r="W96" s="402">
        <v>2969607654</v>
      </c>
      <c r="X96" s="226">
        <v>0.26148452299174907</v>
      </c>
      <c r="Y96" s="226">
        <v>0.1713852744097511</v>
      </c>
    </row>
    <row r="97" spans="1:25" s="355" customFormat="1" ht="16.5" x14ac:dyDescent="0.2">
      <c r="A97" s="410" t="s">
        <v>11</v>
      </c>
      <c r="B97" s="411" t="s">
        <v>119</v>
      </c>
      <c r="C97" s="411" t="s">
        <v>95</v>
      </c>
      <c r="D97" s="411" t="s">
        <v>211</v>
      </c>
      <c r="E97" s="184" t="s">
        <v>223</v>
      </c>
      <c r="F97" s="184" t="s">
        <v>142</v>
      </c>
      <c r="G97" s="184"/>
      <c r="H97" s="398" t="s">
        <v>6</v>
      </c>
      <c r="I97" s="184" t="s">
        <v>2</v>
      </c>
      <c r="J97" s="186" t="s">
        <v>3</v>
      </c>
      <c r="K97" s="412" t="s">
        <v>234</v>
      </c>
      <c r="L97" s="400">
        <v>1000000000</v>
      </c>
      <c r="M97" s="401"/>
      <c r="N97" s="401"/>
      <c r="O97" s="402"/>
      <c r="P97" s="401"/>
      <c r="Q97" s="401">
        <v>1000000000</v>
      </c>
      <c r="R97" s="401">
        <v>1000000000</v>
      </c>
      <c r="S97" s="401">
        <v>0</v>
      </c>
      <c r="T97" s="401">
        <v>0</v>
      </c>
      <c r="U97" s="401">
        <v>0</v>
      </c>
      <c r="V97" s="402">
        <v>0</v>
      </c>
      <c r="W97" s="402">
        <v>0</v>
      </c>
      <c r="X97" s="226">
        <v>0</v>
      </c>
      <c r="Y97" s="226">
        <v>0</v>
      </c>
    </row>
    <row r="98" spans="1:25" s="355" customFormat="1" ht="16.5" x14ac:dyDescent="0.2">
      <c r="A98" s="410" t="s">
        <v>11</v>
      </c>
      <c r="B98" s="411" t="s">
        <v>119</v>
      </c>
      <c r="C98" s="411" t="s">
        <v>95</v>
      </c>
      <c r="D98" s="411" t="s">
        <v>211</v>
      </c>
      <c r="E98" s="184" t="s">
        <v>223</v>
      </c>
      <c r="F98" s="184" t="s">
        <v>213</v>
      </c>
      <c r="G98" s="184"/>
      <c r="H98" s="398" t="s">
        <v>6</v>
      </c>
      <c r="I98" s="184" t="s">
        <v>2</v>
      </c>
      <c r="J98" s="186" t="s">
        <v>3</v>
      </c>
      <c r="K98" s="412" t="s">
        <v>214</v>
      </c>
      <c r="L98" s="400">
        <v>30343800791</v>
      </c>
      <c r="M98" s="401"/>
      <c r="N98" s="401"/>
      <c r="O98" s="402"/>
      <c r="P98" s="401"/>
      <c r="Q98" s="401">
        <v>30343800791</v>
      </c>
      <c r="R98" s="401">
        <v>8820720791</v>
      </c>
      <c r="S98" s="401">
        <v>2490840000</v>
      </c>
      <c r="T98" s="401">
        <v>741560000</v>
      </c>
      <c r="U98" s="401">
        <v>203371999</v>
      </c>
      <c r="V98" s="402">
        <v>203371999</v>
      </c>
      <c r="W98" s="402">
        <v>203371999</v>
      </c>
      <c r="X98" s="226">
        <v>2.4438599670083102E-2</v>
      </c>
      <c r="Y98" s="226">
        <v>6.702258573366337E-3</v>
      </c>
    </row>
    <row r="99" spans="1:25" s="355" customFormat="1" ht="16.5" x14ac:dyDescent="0.2">
      <c r="A99" s="410" t="s">
        <v>11</v>
      </c>
      <c r="B99" s="411" t="s">
        <v>119</v>
      </c>
      <c r="C99" s="411" t="s">
        <v>95</v>
      </c>
      <c r="D99" s="411" t="s">
        <v>211</v>
      </c>
      <c r="E99" s="184" t="s">
        <v>223</v>
      </c>
      <c r="F99" s="184" t="s">
        <v>139</v>
      </c>
      <c r="G99" s="184"/>
      <c r="H99" s="398" t="s">
        <v>6</v>
      </c>
      <c r="I99" s="184" t="s">
        <v>2</v>
      </c>
      <c r="J99" s="186" t="s">
        <v>3</v>
      </c>
      <c r="K99" s="412" t="s">
        <v>140</v>
      </c>
      <c r="L99" s="400">
        <v>120773836016</v>
      </c>
      <c r="M99" s="401">
        <v>3000000000</v>
      </c>
      <c r="N99" s="401"/>
      <c r="O99" s="402"/>
      <c r="P99" s="401"/>
      <c r="Q99" s="401">
        <v>117773836016</v>
      </c>
      <c r="R99" s="401">
        <v>17660275693</v>
      </c>
      <c r="S99" s="401">
        <v>105485620323</v>
      </c>
      <c r="T99" s="401">
        <v>87586729087</v>
      </c>
      <c r="U99" s="401">
        <v>41183875393</v>
      </c>
      <c r="V99" s="402">
        <v>41183875393</v>
      </c>
      <c r="W99" s="402">
        <v>41183875393</v>
      </c>
      <c r="X99" s="226">
        <v>0.7436857968615459</v>
      </c>
      <c r="Y99" s="226">
        <v>0.34968611693521662</v>
      </c>
    </row>
    <row r="100" spans="1:25" s="355" customFormat="1" ht="33" x14ac:dyDescent="0.2">
      <c r="A100" s="330" t="s">
        <v>11</v>
      </c>
      <c r="B100" s="331" t="s">
        <v>119</v>
      </c>
      <c r="C100" s="331" t="s">
        <v>95</v>
      </c>
      <c r="D100" s="331">
        <v>27</v>
      </c>
      <c r="E100" s="407"/>
      <c r="F100" s="408"/>
      <c r="G100" s="407"/>
      <c r="H100" s="409"/>
      <c r="I100" s="409"/>
      <c r="J100" s="409"/>
      <c r="K100" s="405" t="s">
        <v>235</v>
      </c>
      <c r="L100" s="337">
        <v>9314702566</v>
      </c>
      <c r="M100" s="337">
        <v>0</v>
      </c>
      <c r="N100" s="337">
        <v>0</v>
      </c>
      <c r="O100" s="337">
        <v>0</v>
      </c>
      <c r="P100" s="337">
        <v>0</v>
      </c>
      <c r="Q100" s="337">
        <v>9314702566</v>
      </c>
      <c r="R100" s="337">
        <v>0</v>
      </c>
      <c r="S100" s="337">
        <v>0</v>
      </c>
      <c r="T100" s="337">
        <v>0</v>
      </c>
      <c r="U100" s="337">
        <v>0</v>
      </c>
      <c r="V100" s="337">
        <v>0</v>
      </c>
      <c r="W100" s="337">
        <v>0</v>
      </c>
      <c r="X100" s="220">
        <v>0</v>
      </c>
      <c r="Y100" s="220">
        <v>0</v>
      </c>
    </row>
    <row r="101" spans="1:25" s="355" customFormat="1" x14ac:dyDescent="0.2">
      <c r="A101" s="434" t="s">
        <v>11</v>
      </c>
      <c r="B101" s="435" t="s">
        <v>119</v>
      </c>
      <c r="C101" s="435" t="s">
        <v>95</v>
      </c>
      <c r="D101" s="435">
        <v>27</v>
      </c>
      <c r="E101" s="397" t="s">
        <v>223</v>
      </c>
      <c r="F101" s="184" t="s">
        <v>164</v>
      </c>
      <c r="G101" s="397"/>
      <c r="H101" s="398" t="s">
        <v>6</v>
      </c>
      <c r="I101" s="397" t="s">
        <v>212</v>
      </c>
      <c r="J101" s="399" t="s">
        <v>3</v>
      </c>
      <c r="K101" s="412" t="s">
        <v>236</v>
      </c>
      <c r="L101" s="400">
        <v>9314702566</v>
      </c>
      <c r="M101" s="401"/>
      <c r="N101" s="401"/>
      <c r="O101" s="402"/>
      <c r="P101" s="401"/>
      <c r="Q101" s="401">
        <v>9314702566</v>
      </c>
      <c r="R101" s="401"/>
      <c r="S101" s="401">
        <v>0</v>
      </c>
      <c r="T101" s="401">
        <v>0</v>
      </c>
      <c r="U101" s="401">
        <v>0</v>
      </c>
      <c r="V101" s="402">
        <v>0</v>
      </c>
      <c r="W101" s="402">
        <v>0</v>
      </c>
      <c r="X101" s="226">
        <v>0</v>
      </c>
      <c r="Y101" s="226">
        <v>0</v>
      </c>
    </row>
    <row r="102" spans="1:25" s="355" customFormat="1" ht="41.25" x14ac:dyDescent="0.2">
      <c r="A102" s="330" t="s">
        <v>11</v>
      </c>
      <c r="B102" s="331" t="s">
        <v>119</v>
      </c>
      <c r="C102" s="331" t="s">
        <v>95</v>
      </c>
      <c r="D102" s="331">
        <v>28</v>
      </c>
      <c r="E102" s="407"/>
      <c r="F102" s="408"/>
      <c r="G102" s="407"/>
      <c r="H102" s="409"/>
      <c r="I102" s="409"/>
      <c r="J102" s="409"/>
      <c r="K102" s="405" t="s">
        <v>237</v>
      </c>
      <c r="L102" s="337">
        <v>422328945633</v>
      </c>
      <c r="M102" s="337">
        <v>0</v>
      </c>
      <c r="N102" s="337">
        <v>0</v>
      </c>
      <c r="O102" s="337">
        <v>0</v>
      </c>
      <c r="P102" s="337">
        <v>0</v>
      </c>
      <c r="Q102" s="337">
        <v>422328945633</v>
      </c>
      <c r="R102" s="337">
        <v>71627857681</v>
      </c>
      <c r="S102" s="337">
        <v>81554621803.279999</v>
      </c>
      <c r="T102" s="337">
        <v>35661139725</v>
      </c>
      <c r="U102" s="337">
        <v>1644990956.29</v>
      </c>
      <c r="V102" s="337">
        <v>1639790956.29</v>
      </c>
      <c r="W102" s="337">
        <v>1639790956.29</v>
      </c>
      <c r="X102" s="220">
        <v>8.4439250716168535E-2</v>
      </c>
      <c r="Y102" s="220">
        <v>3.8950466770030063E-3</v>
      </c>
    </row>
    <row r="103" spans="1:25" s="355" customFormat="1" x14ac:dyDescent="0.2">
      <c r="A103" s="330" t="s">
        <v>11</v>
      </c>
      <c r="B103" s="331" t="s">
        <v>119</v>
      </c>
      <c r="C103" s="331" t="s">
        <v>95</v>
      </c>
      <c r="D103" s="331">
        <v>28</v>
      </c>
      <c r="E103" s="407"/>
      <c r="F103" s="408"/>
      <c r="G103" s="407"/>
      <c r="H103" s="409">
        <v>10</v>
      </c>
      <c r="I103" s="409" t="s">
        <v>2</v>
      </c>
      <c r="J103" s="409" t="s">
        <v>3</v>
      </c>
      <c r="K103" s="405"/>
      <c r="L103" s="337">
        <v>58887200000</v>
      </c>
      <c r="M103" s="337"/>
      <c r="N103" s="337"/>
      <c r="O103" s="337"/>
      <c r="P103" s="337"/>
      <c r="Q103" s="337">
        <v>58887200000</v>
      </c>
      <c r="R103" s="337">
        <v>0</v>
      </c>
      <c r="S103" s="337">
        <v>301135432</v>
      </c>
      <c r="T103" s="337">
        <v>0</v>
      </c>
      <c r="U103" s="337">
        <v>0</v>
      </c>
      <c r="V103" s="337">
        <v>0</v>
      </c>
      <c r="W103" s="337">
        <v>0</v>
      </c>
      <c r="X103" s="220">
        <v>0</v>
      </c>
      <c r="Y103" s="220">
        <v>0</v>
      </c>
    </row>
    <row r="104" spans="1:25" s="355" customFormat="1" ht="24.75" x14ac:dyDescent="0.2">
      <c r="A104" s="434" t="s">
        <v>11</v>
      </c>
      <c r="B104" s="435" t="s">
        <v>119</v>
      </c>
      <c r="C104" s="435" t="s">
        <v>95</v>
      </c>
      <c r="D104" s="435">
        <v>28</v>
      </c>
      <c r="E104" s="397" t="s">
        <v>222</v>
      </c>
      <c r="F104" s="184" t="s">
        <v>123</v>
      </c>
      <c r="G104" s="397"/>
      <c r="H104" s="398">
        <v>10</v>
      </c>
      <c r="I104" s="397" t="s">
        <v>2</v>
      </c>
      <c r="J104" s="399" t="s">
        <v>3</v>
      </c>
      <c r="K104" s="412" t="s">
        <v>238</v>
      </c>
      <c r="L104" s="400">
        <v>58887200000</v>
      </c>
      <c r="M104" s="401"/>
      <c r="N104" s="401"/>
      <c r="O104" s="402"/>
      <c r="P104" s="401"/>
      <c r="Q104" s="401">
        <v>58887200000</v>
      </c>
      <c r="R104" s="401">
        <v>0</v>
      </c>
      <c r="S104" s="401">
        <v>301135432</v>
      </c>
      <c r="T104" s="401">
        <v>0</v>
      </c>
      <c r="U104" s="401">
        <v>0</v>
      </c>
      <c r="V104" s="402">
        <v>0</v>
      </c>
      <c r="W104" s="402">
        <v>0</v>
      </c>
      <c r="X104" s="226">
        <v>0</v>
      </c>
      <c r="Y104" s="226">
        <v>0</v>
      </c>
    </row>
    <row r="105" spans="1:25" s="355" customFormat="1" x14ac:dyDescent="0.2">
      <c r="A105" s="330" t="s">
        <v>11</v>
      </c>
      <c r="B105" s="331" t="s">
        <v>119</v>
      </c>
      <c r="C105" s="331" t="s">
        <v>95</v>
      </c>
      <c r="D105" s="331">
        <v>28</v>
      </c>
      <c r="E105" s="407"/>
      <c r="F105" s="408"/>
      <c r="G105" s="407"/>
      <c r="H105" s="409">
        <v>11</v>
      </c>
      <c r="I105" s="409" t="s">
        <v>2</v>
      </c>
      <c r="J105" s="409" t="s">
        <v>3</v>
      </c>
      <c r="K105" s="405"/>
      <c r="L105" s="337">
        <v>363441745633</v>
      </c>
      <c r="M105" s="337"/>
      <c r="N105" s="337"/>
      <c r="O105" s="337"/>
      <c r="P105" s="337"/>
      <c r="Q105" s="337">
        <v>363441745633</v>
      </c>
      <c r="R105" s="337">
        <v>71627857681</v>
      </c>
      <c r="S105" s="337">
        <v>81253486371.279999</v>
      </c>
      <c r="T105" s="337">
        <v>35661139725</v>
      </c>
      <c r="U105" s="337">
        <v>1644990956.29</v>
      </c>
      <c r="V105" s="337">
        <v>1639790956.29</v>
      </c>
      <c r="W105" s="337">
        <v>1639790956.29</v>
      </c>
      <c r="X105" s="220">
        <v>9.81206483666031E-2</v>
      </c>
      <c r="Y105" s="220">
        <v>4.5261475217299226E-3</v>
      </c>
    </row>
    <row r="106" spans="1:25" s="355" customFormat="1" ht="24.75" x14ac:dyDescent="0.2">
      <c r="A106" s="434" t="s">
        <v>11</v>
      </c>
      <c r="B106" s="435" t="s">
        <v>119</v>
      </c>
      <c r="C106" s="435" t="s">
        <v>95</v>
      </c>
      <c r="D106" s="435">
        <v>28</v>
      </c>
      <c r="E106" s="397" t="s">
        <v>222</v>
      </c>
      <c r="F106" s="184" t="s">
        <v>123</v>
      </c>
      <c r="G106" s="397"/>
      <c r="H106" s="398">
        <v>11</v>
      </c>
      <c r="I106" s="397" t="s">
        <v>2</v>
      </c>
      <c r="J106" s="399" t="s">
        <v>3</v>
      </c>
      <c r="K106" s="412" t="s">
        <v>238</v>
      </c>
      <c r="L106" s="400">
        <v>363441745633</v>
      </c>
      <c r="M106" s="401"/>
      <c r="N106" s="401"/>
      <c r="O106" s="402"/>
      <c r="P106" s="401"/>
      <c r="Q106" s="401">
        <v>363441745633</v>
      </c>
      <c r="R106" s="401">
        <v>71627857681</v>
      </c>
      <c r="S106" s="401">
        <v>81253486371.279999</v>
      </c>
      <c r="T106" s="401">
        <v>35661139725</v>
      </c>
      <c r="U106" s="401">
        <v>1644990956.29</v>
      </c>
      <c r="V106" s="402">
        <v>1639790956.29</v>
      </c>
      <c r="W106" s="402">
        <v>1639790956.29</v>
      </c>
      <c r="X106" s="226">
        <v>9.81206483666031E-2</v>
      </c>
      <c r="Y106" s="226">
        <v>4.5261475217299226E-3</v>
      </c>
    </row>
    <row r="107" spans="1:25" s="355" customFormat="1" ht="41.25" x14ac:dyDescent="0.2">
      <c r="A107" s="330" t="s">
        <v>11</v>
      </c>
      <c r="B107" s="331" t="s">
        <v>119</v>
      </c>
      <c r="C107" s="331" t="s">
        <v>95</v>
      </c>
      <c r="D107" s="331">
        <v>29</v>
      </c>
      <c r="E107" s="407"/>
      <c r="F107" s="408"/>
      <c r="G107" s="407"/>
      <c r="H107" s="409">
        <v>11</v>
      </c>
      <c r="I107" s="409" t="s">
        <v>2</v>
      </c>
      <c r="J107" s="409" t="s">
        <v>3</v>
      </c>
      <c r="K107" s="405" t="s">
        <v>244</v>
      </c>
      <c r="L107" s="337">
        <v>156734838079</v>
      </c>
      <c r="M107" s="337"/>
      <c r="N107" s="337"/>
      <c r="O107" s="337"/>
      <c r="P107" s="337"/>
      <c r="Q107" s="337">
        <v>156734838079</v>
      </c>
      <c r="R107" s="337">
        <v>0</v>
      </c>
      <c r="S107" s="337">
        <v>119974992059</v>
      </c>
      <c r="T107" s="337">
        <v>14803718773</v>
      </c>
      <c r="U107" s="337">
        <v>12448572232</v>
      </c>
      <c r="V107" s="337">
        <v>12448572232</v>
      </c>
      <c r="W107" s="337">
        <v>12448572232</v>
      </c>
      <c r="X107" s="220">
        <v>9.4450722981819737E-2</v>
      </c>
      <c r="Y107" s="220">
        <v>7.9424411219447405E-2</v>
      </c>
    </row>
    <row r="108" spans="1:25" s="355" customFormat="1" ht="24.75" x14ac:dyDescent="0.2">
      <c r="A108" s="434" t="s">
        <v>11</v>
      </c>
      <c r="B108" s="435" t="s">
        <v>119</v>
      </c>
      <c r="C108" s="435" t="s">
        <v>95</v>
      </c>
      <c r="D108" s="435">
        <v>29</v>
      </c>
      <c r="E108" s="397" t="s">
        <v>224</v>
      </c>
      <c r="F108" s="184" t="s">
        <v>150</v>
      </c>
      <c r="G108" s="397"/>
      <c r="H108" s="398">
        <v>11</v>
      </c>
      <c r="I108" s="397" t="s">
        <v>2</v>
      </c>
      <c r="J108" s="399" t="s">
        <v>3</v>
      </c>
      <c r="K108" s="412" t="s">
        <v>239</v>
      </c>
      <c r="L108" s="400">
        <v>154732638079</v>
      </c>
      <c r="M108" s="401"/>
      <c r="N108" s="401"/>
      <c r="O108" s="402"/>
      <c r="P108" s="401"/>
      <c r="Q108" s="401">
        <v>154732638079</v>
      </c>
      <c r="R108" s="401">
        <v>0</v>
      </c>
      <c r="S108" s="401">
        <v>119972282159</v>
      </c>
      <c r="T108" s="401">
        <v>14801008873</v>
      </c>
      <c r="U108" s="401">
        <v>12445862332</v>
      </c>
      <c r="V108" s="402">
        <v>12445862332</v>
      </c>
      <c r="W108" s="402">
        <v>12445862332</v>
      </c>
      <c r="X108" s="226">
        <v>9.5655377280152262E-2</v>
      </c>
      <c r="Y108" s="226">
        <v>8.0434628960734611E-2</v>
      </c>
    </row>
    <row r="109" spans="1:25" s="355" customFormat="1" ht="16.5" x14ac:dyDescent="0.2">
      <c r="A109" s="434" t="s">
        <v>11</v>
      </c>
      <c r="B109" s="435" t="s">
        <v>119</v>
      </c>
      <c r="C109" s="435" t="s">
        <v>95</v>
      </c>
      <c r="D109" s="435">
        <v>29</v>
      </c>
      <c r="E109" s="397" t="s">
        <v>224</v>
      </c>
      <c r="F109" s="184" t="s">
        <v>142</v>
      </c>
      <c r="G109" s="397"/>
      <c r="H109" s="398">
        <v>11</v>
      </c>
      <c r="I109" s="397" t="s">
        <v>2</v>
      </c>
      <c r="J109" s="399" t="s">
        <v>3</v>
      </c>
      <c r="K109" s="412" t="s">
        <v>240</v>
      </c>
      <c r="L109" s="400">
        <v>2002200000</v>
      </c>
      <c r="M109" s="329"/>
      <c r="N109" s="329"/>
      <c r="O109" s="329"/>
      <c r="P109" s="329"/>
      <c r="Q109" s="401">
        <v>2002200000</v>
      </c>
      <c r="R109" s="401">
        <v>0</v>
      </c>
      <c r="S109" s="401">
        <v>2709900</v>
      </c>
      <c r="T109" s="401">
        <v>2709900</v>
      </c>
      <c r="U109" s="401">
        <v>2709900</v>
      </c>
      <c r="V109" s="401">
        <v>2709900</v>
      </c>
      <c r="W109" s="401">
        <v>2709900</v>
      </c>
      <c r="X109" s="226">
        <v>1.3534611926880431E-3</v>
      </c>
      <c r="Y109" s="226">
        <v>1.3534611926880431E-3</v>
      </c>
    </row>
    <row r="110" spans="1:25" s="417" customFormat="1" ht="24.75" x14ac:dyDescent="0.2">
      <c r="A110" s="362" t="s">
        <v>11</v>
      </c>
      <c r="B110" s="363" t="s">
        <v>166</v>
      </c>
      <c r="C110" s="413"/>
      <c r="D110" s="413"/>
      <c r="E110" s="413"/>
      <c r="F110" s="334"/>
      <c r="G110" s="413"/>
      <c r="H110" s="413"/>
      <c r="I110" s="414"/>
      <c r="J110" s="415"/>
      <c r="K110" s="416" t="s">
        <v>167</v>
      </c>
      <c r="L110" s="366">
        <v>52345237438</v>
      </c>
      <c r="M110" s="487">
        <v>6283920215</v>
      </c>
      <c r="N110" s="487">
        <v>6283920215</v>
      </c>
      <c r="O110" s="488">
        <v>0</v>
      </c>
      <c r="P110" s="487">
        <v>0</v>
      </c>
      <c r="Q110" s="487">
        <v>52345237438</v>
      </c>
      <c r="R110" s="487">
        <v>0</v>
      </c>
      <c r="S110" s="487">
        <v>24037689501.580002</v>
      </c>
      <c r="T110" s="487">
        <v>15035580776.209999</v>
      </c>
      <c r="U110" s="487">
        <v>4672586550.6900005</v>
      </c>
      <c r="V110" s="488">
        <v>4672586550.6900005</v>
      </c>
      <c r="W110" s="339">
        <v>4672586550.6899996</v>
      </c>
      <c r="X110" s="220">
        <v>0.28723875393666526</v>
      </c>
      <c r="Y110" s="220">
        <v>8.9264788534475892E-2</v>
      </c>
    </row>
    <row r="111" spans="1:25" s="320" customFormat="1" x14ac:dyDescent="0.2">
      <c r="A111" s="330" t="s">
        <v>11</v>
      </c>
      <c r="B111" s="331" t="s">
        <v>166</v>
      </c>
      <c r="C111" s="331" t="s">
        <v>95</v>
      </c>
      <c r="D111" s="331"/>
      <c r="E111" s="332"/>
      <c r="F111" s="334"/>
      <c r="G111" s="332"/>
      <c r="H111" s="333"/>
      <c r="I111" s="334"/>
      <c r="J111" s="335"/>
      <c r="K111" s="418" t="s">
        <v>96</v>
      </c>
      <c r="L111" s="337">
        <v>52345237438</v>
      </c>
      <c r="M111" s="337">
        <v>6283920215</v>
      </c>
      <c r="N111" s="337">
        <v>6283920215</v>
      </c>
      <c r="O111" s="337">
        <v>0</v>
      </c>
      <c r="P111" s="337">
        <v>0</v>
      </c>
      <c r="Q111" s="337">
        <v>52345237438</v>
      </c>
      <c r="R111" s="337">
        <v>0</v>
      </c>
      <c r="S111" s="337">
        <v>24037689501.580002</v>
      </c>
      <c r="T111" s="337">
        <v>15035580776.209999</v>
      </c>
      <c r="U111" s="337">
        <v>4672586550.6900005</v>
      </c>
      <c r="V111" s="337">
        <v>4672586550.6900005</v>
      </c>
      <c r="W111" s="337">
        <v>4672586550.6900005</v>
      </c>
      <c r="X111" s="220">
        <v>0.28723875393666526</v>
      </c>
      <c r="Y111" s="220">
        <v>8.9264788534475892E-2</v>
      </c>
    </row>
    <row r="112" spans="1:25" s="320" customFormat="1" ht="16.5" x14ac:dyDescent="0.2">
      <c r="A112" s="330" t="s">
        <v>11</v>
      </c>
      <c r="B112" s="331" t="s">
        <v>166</v>
      </c>
      <c r="C112" s="331" t="s">
        <v>95</v>
      </c>
      <c r="D112" s="331" t="s">
        <v>97</v>
      </c>
      <c r="E112" s="332"/>
      <c r="G112" s="332"/>
      <c r="H112" s="333"/>
      <c r="I112" s="334"/>
      <c r="J112" s="335"/>
      <c r="K112" s="340" t="s">
        <v>172</v>
      </c>
      <c r="L112" s="337">
        <v>28536861498</v>
      </c>
      <c r="M112" s="338">
        <v>0</v>
      </c>
      <c r="N112" s="338">
        <v>0</v>
      </c>
      <c r="O112" s="339">
        <v>0</v>
      </c>
      <c r="P112" s="338">
        <v>0</v>
      </c>
      <c r="Q112" s="338">
        <v>28536861498</v>
      </c>
      <c r="R112" s="338">
        <v>0</v>
      </c>
      <c r="S112" s="338">
        <v>8693415791.5</v>
      </c>
      <c r="T112" s="338">
        <v>6979866479.3599997</v>
      </c>
      <c r="U112" s="338">
        <v>2183175574.6900001</v>
      </c>
      <c r="V112" s="339">
        <v>2183175574.6900001</v>
      </c>
      <c r="W112" s="339">
        <v>2183175574.6900001</v>
      </c>
      <c r="X112" s="220">
        <v>0.2445912449008866</v>
      </c>
      <c r="Y112" s="220">
        <v>7.6503702933239784E-2</v>
      </c>
    </row>
    <row r="113" spans="1:25" s="355" customFormat="1" x14ac:dyDescent="0.2">
      <c r="A113" s="191" t="s">
        <v>11</v>
      </c>
      <c r="B113" s="192" t="s">
        <v>166</v>
      </c>
      <c r="C113" s="192" t="s">
        <v>95</v>
      </c>
      <c r="D113" s="192" t="s">
        <v>97</v>
      </c>
      <c r="E113" s="183" t="s">
        <v>225</v>
      </c>
      <c r="F113" s="184" t="s">
        <v>173</v>
      </c>
      <c r="G113" s="183"/>
      <c r="H113" s="185">
        <v>11</v>
      </c>
      <c r="I113" s="184" t="s">
        <v>2</v>
      </c>
      <c r="J113" s="186" t="s">
        <v>3</v>
      </c>
      <c r="K113" s="193" t="s">
        <v>174</v>
      </c>
      <c r="L113" s="232">
        <v>28536861498</v>
      </c>
      <c r="M113" s="353"/>
      <c r="N113" s="353"/>
      <c r="O113" s="354"/>
      <c r="P113" s="353"/>
      <c r="Q113" s="401">
        <v>28536861498</v>
      </c>
      <c r="R113" s="353"/>
      <c r="S113" s="353">
        <v>8693415791.5</v>
      </c>
      <c r="T113" s="353">
        <v>6979866479.3599997</v>
      </c>
      <c r="U113" s="353">
        <v>2183175574.6900001</v>
      </c>
      <c r="V113" s="354">
        <v>2183175574.6900001</v>
      </c>
      <c r="W113" s="354">
        <v>2183175574.6900001</v>
      </c>
      <c r="X113" s="226">
        <v>0.2445912449008866</v>
      </c>
      <c r="Y113" s="226">
        <v>7.6503702933239784E-2</v>
      </c>
    </row>
    <row r="114" spans="1:25" s="320" customFormat="1" ht="16.5" x14ac:dyDescent="0.2">
      <c r="A114" s="330" t="s">
        <v>11</v>
      </c>
      <c r="B114" s="331" t="s">
        <v>166</v>
      </c>
      <c r="C114" s="331" t="s">
        <v>95</v>
      </c>
      <c r="D114" s="331">
        <v>10</v>
      </c>
      <c r="E114" s="332"/>
      <c r="G114" s="332"/>
      <c r="H114" s="333"/>
      <c r="I114" s="334"/>
      <c r="J114" s="335"/>
      <c r="K114" s="340" t="s">
        <v>175</v>
      </c>
      <c r="L114" s="337">
        <v>23808375940</v>
      </c>
      <c r="M114" s="338">
        <v>6283920215</v>
      </c>
      <c r="N114" s="338">
        <v>6283920215</v>
      </c>
      <c r="O114" s="339">
        <v>0</v>
      </c>
      <c r="P114" s="338">
        <v>0</v>
      </c>
      <c r="Q114" s="338">
        <v>23808375940</v>
      </c>
      <c r="R114" s="338">
        <v>0</v>
      </c>
      <c r="S114" s="338">
        <v>15344273710.08</v>
      </c>
      <c r="T114" s="338">
        <v>8055714296.8500004</v>
      </c>
      <c r="U114" s="338">
        <v>2489410976</v>
      </c>
      <c r="V114" s="339">
        <v>2489410976</v>
      </c>
      <c r="W114" s="339">
        <v>2489410976</v>
      </c>
      <c r="X114" s="220">
        <v>0.33835631280148548</v>
      </c>
      <c r="Y114" s="220">
        <v>0.10456030189852589</v>
      </c>
    </row>
    <row r="115" spans="1:25" s="355" customFormat="1" x14ac:dyDescent="0.2">
      <c r="A115" s="191" t="s">
        <v>11</v>
      </c>
      <c r="B115" s="192" t="s">
        <v>166</v>
      </c>
      <c r="C115" s="192" t="s">
        <v>95</v>
      </c>
      <c r="D115" s="192">
        <v>10</v>
      </c>
      <c r="E115" s="183" t="s">
        <v>225</v>
      </c>
      <c r="F115" s="184" t="s">
        <v>226</v>
      </c>
      <c r="G115" s="183"/>
      <c r="H115" s="185">
        <v>11</v>
      </c>
      <c r="I115" s="184" t="s">
        <v>2</v>
      </c>
      <c r="J115" s="186" t="s">
        <v>3</v>
      </c>
      <c r="K115" s="193" t="s">
        <v>241</v>
      </c>
      <c r="L115" s="232">
        <v>2483370090</v>
      </c>
      <c r="M115" s="353"/>
      <c r="N115" s="353">
        <v>351000000</v>
      </c>
      <c r="O115" s="354"/>
      <c r="P115" s="353"/>
      <c r="Q115" s="401">
        <v>2834370090</v>
      </c>
      <c r="R115" s="353"/>
      <c r="S115" s="353">
        <v>2639730000</v>
      </c>
      <c r="T115" s="353">
        <v>2453054210</v>
      </c>
      <c r="U115" s="353">
        <v>678449735</v>
      </c>
      <c r="V115" s="354">
        <v>678449735</v>
      </c>
      <c r="W115" s="354">
        <v>678449735</v>
      </c>
      <c r="X115" s="226">
        <v>0.86546715217418912</v>
      </c>
      <c r="Y115" s="226">
        <v>0.23936526051896068</v>
      </c>
    </row>
    <row r="116" spans="1:25" s="355" customFormat="1" x14ac:dyDescent="0.2">
      <c r="A116" s="191" t="s">
        <v>11</v>
      </c>
      <c r="B116" s="192" t="s">
        <v>166</v>
      </c>
      <c r="C116" s="192" t="s">
        <v>95</v>
      </c>
      <c r="D116" s="192">
        <v>10</v>
      </c>
      <c r="E116" s="183" t="s">
        <v>225</v>
      </c>
      <c r="F116" s="184" t="s">
        <v>227</v>
      </c>
      <c r="G116" s="436"/>
      <c r="H116" s="185">
        <v>11</v>
      </c>
      <c r="I116" s="184" t="s">
        <v>2</v>
      </c>
      <c r="J116" s="186" t="s">
        <v>3</v>
      </c>
      <c r="K116" s="437" t="s">
        <v>242</v>
      </c>
      <c r="L116" s="438">
        <v>12787188414</v>
      </c>
      <c r="M116" s="439">
        <v>6283920215</v>
      </c>
      <c r="N116" s="439"/>
      <c r="O116" s="440"/>
      <c r="P116" s="439"/>
      <c r="Q116" s="401">
        <v>6503268199</v>
      </c>
      <c r="R116" s="353"/>
      <c r="S116" s="439">
        <v>1680819495.0799999</v>
      </c>
      <c r="T116" s="439">
        <v>1224445158.8499999</v>
      </c>
      <c r="U116" s="439">
        <v>386618887</v>
      </c>
      <c r="V116" s="440">
        <v>386618887</v>
      </c>
      <c r="W116" s="440">
        <v>386618887</v>
      </c>
      <c r="X116" s="226">
        <v>0.18828151037016763</v>
      </c>
      <c r="Y116" s="226">
        <v>5.9449937349877392E-2</v>
      </c>
    </row>
    <row r="117" spans="1:25" s="355" customFormat="1" ht="17.25" thickBot="1" x14ac:dyDescent="0.25">
      <c r="A117" s="392" t="s">
        <v>11</v>
      </c>
      <c r="B117" s="393" t="s">
        <v>166</v>
      </c>
      <c r="C117" s="393" t="s">
        <v>95</v>
      </c>
      <c r="D117" s="393">
        <v>10</v>
      </c>
      <c r="E117" s="394" t="s">
        <v>225</v>
      </c>
      <c r="F117" s="396" t="s">
        <v>228</v>
      </c>
      <c r="G117" s="394"/>
      <c r="H117" s="395">
        <v>11</v>
      </c>
      <c r="I117" s="396" t="s">
        <v>2</v>
      </c>
      <c r="J117" s="419" t="s">
        <v>3</v>
      </c>
      <c r="K117" s="420" t="s">
        <v>243</v>
      </c>
      <c r="L117" s="421">
        <v>8537817436</v>
      </c>
      <c r="M117" s="422"/>
      <c r="N117" s="422"/>
      <c r="O117" s="423"/>
      <c r="P117" s="422"/>
      <c r="Q117" s="422">
        <v>8537817436</v>
      </c>
      <c r="R117" s="422"/>
      <c r="S117" s="422">
        <v>5090804000</v>
      </c>
      <c r="T117" s="422">
        <v>4378214928</v>
      </c>
      <c r="U117" s="422">
        <v>1424342354</v>
      </c>
      <c r="V117" s="423">
        <v>1424342354</v>
      </c>
      <c r="W117" s="423">
        <v>1424342354</v>
      </c>
      <c r="X117" s="227">
        <v>0.512802593967295</v>
      </c>
      <c r="Y117" s="227">
        <v>0.16682745498799395</v>
      </c>
    </row>
    <row r="118" spans="1:25" ht="13.5" thickTop="1" x14ac:dyDescent="0.2">
      <c r="K118" s="424"/>
      <c r="T118" s="426"/>
    </row>
    <row r="119" spans="1:25" x14ac:dyDescent="0.2">
      <c r="A119" s="277" t="s">
        <v>216</v>
      </c>
      <c r="B119" s="428"/>
      <c r="C119" s="428"/>
      <c r="E119" s="428"/>
      <c r="H119" s="429"/>
      <c r="I119" s="428"/>
      <c r="J119" s="428"/>
      <c r="K119" s="430"/>
      <c r="L119" s="431"/>
      <c r="M119" s="431"/>
      <c r="N119" s="431"/>
      <c r="O119" s="431"/>
      <c r="P119" s="431"/>
      <c r="Q119" s="431"/>
      <c r="R119" s="431"/>
      <c r="T119" s="431"/>
      <c r="U119" s="431"/>
      <c r="V119" s="431"/>
      <c r="W119" s="431"/>
      <c r="X119" s="432"/>
      <c r="Y119" s="216"/>
    </row>
  </sheetData>
  <mergeCells count="16">
    <mergeCell ref="A5:X5"/>
    <mergeCell ref="A13:J13"/>
    <mergeCell ref="A14:J14"/>
    <mergeCell ref="K14:K15"/>
    <mergeCell ref="L14:L15"/>
    <mergeCell ref="M14:N14"/>
    <mergeCell ref="Q14:Q15"/>
    <mergeCell ref="R14:R15"/>
    <mergeCell ref="O14:P14"/>
    <mergeCell ref="Y14:Y15"/>
    <mergeCell ref="S14:S15"/>
    <mergeCell ref="T14:T15"/>
    <mergeCell ref="U14:U15"/>
    <mergeCell ref="V14:V15"/>
    <mergeCell ref="W14:W15"/>
    <mergeCell ref="X14:X15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8:F117 H97:H117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95"/>
  <sheetViews>
    <sheetView topLeftCell="J36" zoomScaleNormal="100" workbookViewId="0">
      <selection activeCell="N15" sqref="N15"/>
    </sheetView>
  </sheetViews>
  <sheetFormatPr baseColWidth="10" defaultColWidth="9.140625" defaultRowHeight="12.75" x14ac:dyDescent="0.2"/>
  <cols>
    <col min="1" max="1" width="9.85546875" style="22" customWidth="1"/>
    <col min="2" max="2" width="9.42578125" style="22" customWidth="1"/>
    <col min="3" max="3" width="9.85546875" style="22" customWidth="1"/>
    <col min="4" max="4" width="8.140625" style="22" customWidth="1"/>
    <col min="5" max="5" width="7" style="22" customWidth="1"/>
    <col min="6" max="6" width="9.5703125" style="22" customWidth="1"/>
    <col min="7" max="7" width="5.7109375" style="22" customWidth="1"/>
    <col min="8" max="8" width="5.28515625" style="23" customWidth="1"/>
    <col min="9" max="9" width="7" style="7" customWidth="1"/>
    <col min="10" max="10" width="7.140625" style="22" customWidth="1"/>
    <col min="11" max="11" width="26.7109375" style="75" customWidth="1"/>
    <col min="12" max="12" width="15.42578125" style="40" customWidth="1"/>
    <col min="13" max="13" width="13" style="196" customWidth="1"/>
    <col min="14" max="14" width="15.42578125" style="40" customWidth="1"/>
    <col min="15" max="16" width="15.5703125" style="40" customWidth="1"/>
    <col min="17" max="17" width="14.7109375" style="40" customWidth="1"/>
    <col min="18" max="18" width="10.5703125" style="49" customWidth="1"/>
    <col min="19" max="19" width="16.5703125" style="50" customWidth="1"/>
    <col min="20" max="16384" width="9.140625" style="50"/>
  </cols>
  <sheetData>
    <row r="1" spans="1:19" ht="13.5" thickBot="1" x14ac:dyDescent="0.25"/>
    <row r="2" spans="1:19" s="5" customFormat="1" ht="13.5" thickTop="1" x14ac:dyDescent="0.25">
      <c r="A2" s="24"/>
      <c r="B2" s="25"/>
      <c r="C2" s="26"/>
      <c r="D2" s="25"/>
      <c r="E2" s="26"/>
      <c r="F2" s="26"/>
      <c r="G2" s="26"/>
      <c r="H2" s="27"/>
      <c r="I2" s="8"/>
      <c r="J2" s="25"/>
      <c r="K2" s="76"/>
      <c r="L2" s="1"/>
      <c r="M2" s="197"/>
      <c r="N2" s="1"/>
      <c r="O2" s="1"/>
      <c r="P2" s="1"/>
      <c r="Q2" s="1"/>
      <c r="R2" s="14"/>
    </row>
    <row r="3" spans="1:19" s="5" customFormat="1" x14ac:dyDescent="0.25">
      <c r="A3" s="4"/>
      <c r="B3" s="3"/>
      <c r="C3" s="28"/>
      <c r="D3" s="3"/>
      <c r="E3" s="28"/>
      <c r="F3" s="29"/>
      <c r="G3" s="29"/>
      <c r="H3" s="21"/>
      <c r="I3" s="9"/>
      <c r="J3" s="3"/>
      <c r="K3" s="77"/>
      <c r="L3" s="2"/>
      <c r="M3" s="198"/>
      <c r="N3" s="2"/>
      <c r="O3" s="2"/>
      <c r="P3" s="2"/>
      <c r="Q3" s="2"/>
      <c r="R3" s="15"/>
    </row>
    <row r="4" spans="1:19" s="5" customFormat="1" x14ac:dyDescent="0.25">
      <c r="A4" s="4"/>
      <c r="B4" s="3"/>
      <c r="C4" s="28"/>
      <c r="D4" s="3"/>
      <c r="E4" s="28"/>
      <c r="F4" s="28"/>
      <c r="G4" s="28"/>
      <c r="H4" s="21"/>
      <c r="I4" s="9"/>
      <c r="J4" s="3"/>
      <c r="K4" s="77"/>
      <c r="L4" s="2"/>
      <c r="M4" s="198"/>
      <c r="N4" s="2"/>
      <c r="Q4" s="3"/>
      <c r="R4" s="16"/>
    </row>
    <row r="5" spans="1:19" s="5" customFormat="1" ht="13.5" x14ac:dyDescent="0.25">
      <c r="A5" s="30"/>
      <c r="B5" s="31"/>
      <c r="C5"/>
      <c r="D5" s="33"/>
      <c r="E5" s="31"/>
      <c r="F5" s="28"/>
      <c r="G5" s="28"/>
      <c r="H5" s="34"/>
      <c r="I5" s="10"/>
      <c r="J5" s="31"/>
      <c r="K5" s="75"/>
      <c r="L5" s="17"/>
      <c r="M5" s="199"/>
      <c r="N5" s="17"/>
      <c r="Q5" s="18"/>
      <c r="R5" s="19"/>
    </row>
    <row r="6" spans="1:19" s="5" customFormat="1" ht="15" x14ac:dyDescent="0.2">
      <c r="A6" s="472" t="s">
        <v>193</v>
      </c>
      <c r="B6" s="473"/>
      <c r="C6" s="473"/>
      <c r="D6" s="473"/>
      <c r="E6" s="473"/>
      <c r="F6" s="473"/>
      <c r="G6" s="473"/>
      <c r="H6" s="473"/>
      <c r="I6" s="473"/>
      <c r="J6" s="473"/>
      <c r="K6" s="474"/>
      <c r="L6" s="473"/>
      <c r="M6" s="473"/>
      <c r="N6" s="473"/>
      <c r="O6" s="473"/>
      <c r="P6" s="473"/>
      <c r="Q6" s="473"/>
      <c r="R6" s="475"/>
    </row>
    <row r="7" spans="1:19" s="5" customFormat="1" x14ac:dyDescent="0.2">
      <c r="A7" s="35"/>
      <c r="B7" s="22"/>
      <c r="C7" s="32"/>
      <c r="D7" s="33"/>
      <c r="E7" s="22"/>
      <c r="F7" s="22"/>
      <c r="G7" s="22"/>
      <c r="H7" s="23"/>
      <c r="I7" s="7"/>
      <c r="J7" s="32"/>
      <c r="K7" s="78"/>
      <c r="M7" s="200"/>
      <c r="O7" s="6"/>
      <c r="Q7" s="6"/>
      <c r="R7" s="20"/>
    </row>
    <row r="8" spans="1:19" s="5" customFormat="1" x14ac:dyDescent="0.15">
      <c r="A8" s="87"/>
      <c r="B8" s="92" t="s">
        <v>190</v>
      </c>
      <c r="C8" s="93"/>
      <c r="D8" s="94">
        <v>4301</v>
      </c>
      <c r="E8" s="88"/>
      <c r="F8" s="88"/>
      <c r="G8" s="88"/>
      <c r="H8" s="89"/>
      <c r="I8" s="90"/>
      <c r="J8" s="91"/>
      <c r="K8" s="78"/>
      <c r="M8" s="200"/>
      <c r="Q8" s="6"/>
      <c r="R8" s="20"/>
    </row>
    <row r="9" spans="1:19" s="5" customFormat="1" x14ac:dyDescent="0.15">
      <c r="A9" s="87"/>
      <c r="B9" s="92" t="s">
        <v>189</v>
      </c>
      <c r="C9" s="93"/>
      <c r="D9" s="94">
        <v>430101</v>
      </c>
      <c r="E9" s="88"/>
      <c r="F9" s="88"/>
      <c r="G9" s="88"/>
      <c r="H9" s="89"/>
      <c r="I9" s="90"/>
      <c r="J9" s="91"/>
      <c r="K9" s="78"/>
      <c r="M9" s="200"/>
      <c r="Q9" s="6"/>
      <c r="R9" s="20"/>
    </row>
    <row r="10" spans="1:19" s="5" customFormat="1" x14ac:dyDescent="0.15">
      <c r="A10" s="87"/>
      <c r="B10" s="92" t="s">
        <v>191</v>
      </c>
      <c r="C10" s="93"/>
      <c r="D10" s="95">
        <v>2021</v>
      </c>
      <c r="E10" s="88"/>
      <c r="F10" s="88"/>
      <c r="G10" s="88"/>
      <c r="H10" s="89"/>
      <c r="I10" s="90"/>
      <c r="J10" s="91"/>
      <c r="K10" s="78"/>
      <c r="M10" s="200"/>
      <c r="O10" s="6"/>
      <c r="P10" s="6"/>
      <c r="Q10" s="6"/>
      <c r="R10" s="20"/>
    </row>
    <row r="11" spans="1:19" s="5" customFormat="1" x14ac:dyDescent="0.15">
      <c r="A11" s="87"/>
      <c r="B11" s="92" t="s">
        <v>18</v>
      </c>
      <c r="C11" s="93"/>
      <c r="D11" s="92" t="s">
        <v>202</v>
      </c>
      <c r="E11" s="88"/>
      <c r="F11" s="88"/>
      <c r="G11" s="88"/>
      <c r="H11" s="89"/>
      <c r="I11" s="90"/>
      <c r="J11" s="91"/>
      <c r="K11" s="78"/>
      <c r="M11" s="200"/>
      <c r="O11" s="6"/>
      <c r="P11" s="6"/>
      <c r="Q11" s="6"/>
      <c r="R11" s="20"/>
    </row>
    <row r="12" spans="1:19" s="63" customFormat="1" ht="13.5" thickBot="1" x14ac:dyDescent="0.25">
      <c r="A12" s="476"/>
      <c r="B12" s="477"/>
      <c r="C12" s="477"/>
      <c r="D12" s="477"/>
      <c r="E12" s="477"/>
      <c r="F12" s="477"/>
      <c r="G12" s="477"/>
      <c r="H12" s="477"/>
      <c r="I12" s="477"/>
      <c r="J12" s="477"/>
      <c r="K12" s="79"/>
      <c r="L12" s="62"/>
      <c r="M12" s="201"/>
      <c r="N12" s="62"/>
      <c r="O12" s="6"/>
      <c r="P12" s="6"/>
      <c r="Q12" s="6"/>
      <c r="R12" s="20"/>
    </row>
    <row r="13" spans="1:19" s="64" customFormat="1" ht="24" customHeight="1" thickTop="1" thickBot="1" x14ac:dyDescent="0.25">
      <c r="A13" s="478" t="s">
        <v>196</v>
      </c>
      <c r="B13" s="479"/>
      <c r="C13" s="479"/>
      <c r="D13" s="479"/>
      <c r="E13" s="479"/>
      <c r="F13" s="479"/>
      <c r="G13" s="479"/>
      <c r="H13" s="479"/>
      <c r="I13" s="479"/>
      <c r="J13" s="480"/>
      <c r="K13" s="481" t="s">
        <v>192</v>
      </c>
      <c r="L13" s="483" t="s">
        <v>199</v>
      </c>
      <c r="M13" s="483" t="s">
        <v>198</v>
      </c>
      <c r="N13" s="483" t="s">
        <v>200</v>
      </c>
      <c r="O13" s="483" t="s">
        <v>187</v>
      </c>
      <c r="P13" s="483" t="s">
        <v>15</v>
      </c>
      <c r="Q13" s="483" t="s">
        <v>16</v>
      </c>
      <c r="R13" s="485" t="s">
        <v>188</v>
      </c>
    </row>
    <row r="14" spans="1:19" s="64" customFormat="1" ht="26.25" thickTop="1" thickBot="1" x14ac:dyDescent="0.25">
      <c r="A14" s="100" t="s">
        <v>22</v>
      </c>
      <c r="B14" s="100" t="s">
        <v>23</v>
      </c>
      <c r="C14" s="100" t="s">
        <v>24</v>
      </c>
      <c r="D14" s="100" t="s">
        <v>28</v>
      </c>
      <c r="E14" s="100" t="s">
        <v>29</v>
      </c>
      <c r="F14" s="100" t="s">
        <v>30</v>
      </c>
      <c r="G14" s="100" t="s">
        <v>25</v>
      </c>
      <c r="H14" s="101" t="s">
        <v>26</v>
      </c>
      <c r="I14" s="102" t="s">
        <v>0</v>
      </c>
      <c r="J14" s="103" t="s">
        <v>27</v>
      </c>
      <c r="K14" s="482"/>
      <c r="L14" s="484"/>
      <c r="M14" s="484"/>
      <c r="N14" s="484"/>
      <c r="O14" s="484"/>
      <c r="P14" s="484"/>
      <c r="Q14" s="484"/>
      <c r="R14" s="486"/>
      <c r="S14" s="65"/>
    </row>
    <row r="15" spans="1:19" s="52" customFormat="1" ht="14.25" thickTop="1" thickBot="1" x14ac:dyDescent="0.25">
      <c r="A15" s="168" t="s">
        <v>19</v>
      </c>
      <c r="B15" s="169"/>
      <c r="C15" s="169"/>
      <c r="D15" s="169"/>
      <c r="E15" s="169"/>
      <c r="F15" s="169"/>
      <c r="G15" s="169"/>
      <c r="H15" s="169"/>
      <c r="I15" s="170"/>
      <c r="J15" s="171"/>
      <c r="K15" s="172" t="s">
        <v>195</v>
      </c>
      <c r="L15" s="173">
        <f>L16+L33</f>
        <v>200304522426.10001</v>
      </c>
      <c r="M15" s="173">
        <f t="shared" ref="M15:N15" si="0">M16+M33</f>
        <v>-634230417.99000001</v>
      </c>
      <c r="N15" s="173">
        <f t="shared" si="0"/>
        <v>199670292008.11002</v>
      </c>
      <c r="O15" s="173">
        <f>O16+O33</f>
        <v>26378756837.060001</v>
      </c>
      <c r="P15" s="173">
        <f>P16+P33</f>
        <v>17840572591.920002</v>
      </c>
      <c r="Q15" s="173">
        <f>Q16+Q33</f>
        <v>17840572591.920002</v>
      </c>
      <c r="R15" s="174">
        <f>O15/L15</f>
        <v>0.13169326642034321</v>
      </c>
      <c r="S15" s="51"/>
    </row>
    <row r="16" spans="1:19" s="52" customFormat="1" ht="14.25" thickTop="1" thickBot="1" x14ac:dyDescent="0.25">
      <c r="A16" s="175" t="s">
        <v>1</v>
      </c>
      <c r="B16" s="176"/>
      <c r="C16" s="176"/>
      <c r="D16" s="176"/>
      <c r="E16" s="176"/>
      <c r="F16" s="176"/>
      <c r="G16" s="176"/>
      <c r="H16" s="176"/>
      <c r="I16" s="177"/>
      <c r="J16" s="178"/>
      <c r="K16" s="179" t="s">
        <v>21</v>
      </c>
      <c r="L16" s="180">
        <f>L17+L26</f>
        <v>1481948569.48</v>
      </c>
      <c r="M16" s="180">
        <f t="shared" ref="M16:N16" si="1">M17+M26</f>
        <v>0</v>
      </c>
      <c r="N16" s="180">
        <f t="shared" si="1"/>
        <v>1481948569.48</v>
      </c>
      <c r="O16" s="180">
        <f t="shared" ref="O16:Q16" si="2">O17+O26</f>
        <v>450930572.28999996</v>
      </c>
      <c r="P16" s="180">
        <f t="shared" si="2"/>
        <v>450203199.28999996</v>
      </c>
      <c r="Q16" s="180">
        <f t="shared" si="2"/>
        <v>450203199.28999996</v>
      </c>
      <c r="R16" s="181">
        <f t="shared" ref="R16:R83" si="3">O16/L16</f>
        <v>0.30428220086492386</v>
      </c>
      <c r="S16" s="51"/>
    </row>
    <row r="17" spans="1:19" s="59" customFormat="1" ht="17.25" thickTop="1" x14ac:dyDescent="0.2">
      <c r="A17" s="70" t="s">
        <v>1</v>
      </c>
      <c r="B17" s="71" t="s">
        <v>45</v>
      </c>
      <c r="C17" s="71"/>
      <c r="D17" s="71"/>
      <c r="E17" s="71"/>
      <c r="F17" s="71"/>
      <c r="G17" s="71"/>
      <c r="H17" s="71"/>
      <c r="I17" s="72"/>
      <c r="J17" s="73"/>
      <c r="K17" s="82" t="s">
        <v>61</v>
      </c>
      <c r="L17" s="69">
        <f>L18</f>
        <v>226639834.47999999</v>
      </c>
      <c r="M17" s="69">
        <f t="shared" ref="M17:N17" si="4">M18</f>
        <v>0</v>
      </c>
      <c r="N17" s="69">
        <f t="shared" si="4"/>
        <v>226639834.47999999</v>
      </c>
      <c r="O17" s="69">
        <f t="shared" ref="O17:Q17" si="5">O18</f>
        <v>166019411.28999999</v>
      </c>
      <c r="P17" s="69">
        <f t="shared" si="5"/>
        <v>165292038.28999999</v>
      </c>
      <c r="Q17" s="69">
        <f t="shared" si="5"/>
        <v>165292038.28999999</v>
      </c>
      <c r="R17" s="74">
        <f t="shared" si="3"/>
        <v>0.73252529358271534</v>
      </c>
      <c r="S17" s="58"/>
    </row>
    <row r="18" spans="1:19" s="59" customFormat="1" ht="16.5" x14ac:dyDescent="0.2">
      <c r="A18" s="56" t="s">
        <v>1</v>
      </c>
      <c r="B18" s="57" t="s">
        <v>45</v>
      </c>
      <c r="C18" s="57" t="s">
        <v>45</v>
      </c>
      <c r="D18" s="57"/>
      <c r="E18" s="42"/>
      <c r="F18" s="42"/>
      <c r="G18" s="42"/>
      <c r="H18" s="43"/>
      <c r="I18" s="44"/>
      <c r="J18" s="45"/>
      <c r="K18" s="81" t="s">
        <v>62</v>
      </c>
      <c r="L18" s="48">
        <f>L19+L22</f>
        <v>226639834.47999999</v>
      </c>
      <c r="M18" s="48">
        <f t="shared" ref="M18:N18" si="6">M19+M22</f>
        <v>0</v>
      </c>
      <c r="N18" s="48">
        <f t="shared" si="6"/>
        <v>226639834.47999999</v>
      </c>
      <c r="O18" s="48">
        <f>O19+O22</f>
        <v>166019411.28999999</v>
      </c>
      <c r="P18" s="48">
        <f>P19+P22</f>
        <v>165292038.28999999</v>
      </c>
      <c r="Q18" s="48">
        <f>Q19+Q22</f>
        <v>165292038.28999999</v>
      </c>
      <c r="R18" s="47">
        <f t="shared" si="3"/>
        <v>0.73252529358271534</v>
      </c>
      <c r="S18" s="58"/>
    </row>
    <row r="19" spans="1:19" s="52" customFormat="1" x14ac:dyDescent="0.2">
      <c r="A19" s="53" t="s">
        <v>1</v>
      </c>
      <c r="B19" s="54" t="s">
        <v>45</v>
      </c>
      <c r="C19" s="54" t="s">
        <v>45</v>
      </c>
      <c r="D19" s="54" t="s">
        <v>31</v>
      </c>
      <c r="E19" s="36"/>
      <c r="F19" s="36"/>
      <c r="G19" s="36"/>
      <c r="H19" s="37"/>
      <c r="I19" s="11"/>
      <c r="J19" s="38"/>
      <c r="K19" s="80" t="s">
        <v>8</v>
      </c>
      <c r="L19" s="41">
        <f>SUM(L20:L21)</f>
        <v>29013385</v>
      </c>
      <c r="M19" s="46">
        <f t="shared" ref="M19:N19" si="7">SUM(M20:M21)</f>
        <v>0</v>
      </c>
      <c r="N19" s="41">
        <f t="shared" si="7"/>
        <v>29013385</v>
      </c>
      <c r="O19" s="41">
        <f>SUM(O20:O21)</f>
        <v>6649869.4000000004</v>
      </c>
      <c r="P19" s="41">
        <f>SUM(P20:P21)</f>
        <v>6649869.4000000004</v>
      </c>
      <c r="Q19" s="41">
        <f>SUM(Q20:Q21)</f>
        <v>6649869.4000000004</v>
      </c>
      <c r="R19" s="55">
        <f t="shared" si="3"/>
        <v>0.22920005369935292</v>
      </c>
      <c r="S19" s="51"/>
    </row>
    <row r="20" spans="1:19" s="113" customFormat="1" ht="24.75" x14ac:dyDescent="0.2">
      <c r="A20" s="104" t="s">
        <v>1</v>
      </c>
      <c r="B20" s="105" t="s">
        <v>45</v>
      </c>
      <c r="C20" s="105" t="s">
        <v>45</v>
      </c>
      <c r="D20" s="105" t="s">
        <v>31</v>
      </c>
      <c r="E20" s="106" t="s">
        <v>37</v>
      </c>
      <c r="F20" s="106"/>
      <c r="G20" s="106"/>
      <c r="H20" s="107">
        <v>10</v>
      </c>
      <c r="I20" s="108" t="s">
        <v>2</v>
      </c>
      <c r="J20" s="109" t="s">
        <v>3</v>
      </c>
      <c r="K20" s="110" t="s">
        <v>65</v>
      </c>
      <c r="L20" s="96">
        <v>22026385</v>
      </c>
      <c r="M20" s="96">
        <f>N20-L20</f>
        <v>0</v>
      </c>
      <c r="N20" s="96">
        <v>22026385</v>
      </c>
      <c r="O20" s="96">
        <v>4111885</v>
      </c>
      <c r="P20" s="96">
        <v>4111885</v>
      </c>
      <c r="Q20" s="96">
        <v>4111885</v>
      </c>
      <c r="R20" s="111">
        <f t="shared" si="3"/>
        <v>0.18667997494822686</v>
      </c>
      <c r="S20" s="112"/>
    </row>
    <row r="21" spans="1:19" s="113" customFormat="1" ht="16.5" x14ac:dyDescent="0.2">
      <c r="A21" s="104" t="s">
        <v>1</v>
      </c>
      <c r="B21" s="105" t="s">
        <v>45</v>
      </c>
      <c r="C21" s="105" t="s">
        <v>45</v>
      </c>
      <c r="D21" s="105" t="s">
        <v>31</v>
      </c>
      <c r="E21" s="106" t="s">
        <v>38</v>
      </c>
      <c r="F21" s="106"/>
      <c r="G21" s="106"/>
      <c r="H21" s="107">
        <v>10</v>
      </c>
      <c r="I21" s="108" t="s">
        <v>2</v>
      </c>
      <c r="J21" s="109" t="s">
        <v>3</v>
      </c>
      <c r="K21" s="110" t="s">
        <v>66</v>
      </c>
      <c r="L21" s="96">
        <v>6987000</v>
      </c>
      <c r="M21" s="96">
        <f>N21-L21</f>
        <v>0</v>
      </c>
      <c r="N21" s="96">
        <v>6987000</v>
      </c>
      <c r="O21" s="96">
        <v>2537984.4</v>
      </c>
      <c r="P21" s="96">
        <v>2537984.4</v>
      </c>
      <c r="Q21" s="96">
        <v>2537984.4</v>
      </c>
      <c r="R21" s="111">
        <f t="shared" si="3"/>
        <v>0.36324379562043796</v>
      </c>
      <c r="S21" s="112"/>
    </row>
    <row r="22" spans="1:19" s="52" customFormat="1" x14ac:dyDescent="0.2">
      <c r="A22" s="53" t="s">
        <v>1</v>
      </c>
      <c r="B22" s="54" t="s">
        <v>45</v>
      </c>
      <c r="C22" s="54" t="s">
        <v>45</v>
      </c>
      <c r="D22" s="54" t="s">
        <v>45</v>
      </c>
      <c r="E22" s="36"/>
      <c r="F22" s="36"/>
      <c r="G22" s="36"/>
      <c r="H22" s="37"/>
      <c r="I22" s="11"/>
      <c r="J22" s="38"/>
      <c r="K22" s="80" t="s">
        <v>67</v>
      </c>
      <c r="L22" s="41">
        <f>SUM(L23:L25)</f>
        <v>197626449.47999999</v>
      </c>
      <c r="M22" s="46">
        <f t="shared" ref="M22:N22" si="8">SUM(M23:M25)</f>
        <v>0</v>
      </c>
      <c r="N22" s="41">
        <f t="shared" si="8"/>
        <v>197626449.47999999</v>
      </c>
      <c r="O22" s="41">
        <f>SUM(O23:O25)</f>
        <v>159369541.88999999</v>
      </c>
      <c r="P22" s="41">
        <f>SUM(P23:P25)</f>
        <v>158642168.88999999</v>
      </c>
      <c r="Q22" s="41">
        <f>SUM(Q23:Q25)</f>
        <v>158642168.88999999</v>
      </c>
      <c r="R22" s="55">
        <f t="shared" si="3"/>
        <v>0.80641807971219137</v>
      </c>
      <c r="S22" s="51"/>
    </row>
    <row r="23" spans="1:19" s="113" customFormat="1" ht="41.25" x14ac:dyDescent="0.2">
      <c r="A23" s="104" t="s">
        <v>1</v>
      </c>
      <c r="B23" s="105" t="s">
        <v>45</v>
      </c>
      <c r="C23" s="105" t="s">
        <v>45</v>
      </c>
      <c r="D23" s="105" t="s">
        <v>45</v>
      </c>
      <c r="E23" s="106" t="s">
        <v>40</v>
      </c>
      <c r="F23" s="106"/>
      <c r="G23" s="106"/>
      <c r="H23" s="107">
        <v>10</v>
      </c>
      <c r="I23" s="108" t="s">
        <v>2</v>
      </c>
      <c r="J23" s="109" t="s">
        <v>3</v>
      </c>
      <c r="K23" s="110" t="s">
        <v>69</v>
      </c>
      <c r="L23" s="96">
        <v>113756</v>
      </c>
      <c r="M23" s="96">
        <f t="shared" ref="M23:M25" si="9">N23-L23</f>
        <v>0</v>
      </c>
      <c r="N23" s="96">
        <v>113756</v>
      </c>
      <c r="O23" s="96">
        <v>113756</v>
      </c>
      <c r="P23" s="96">
        <v>113756</v>
      </c>
      <c r="Q23" s="96">
        <v>113756</v>
      </c>
      <c r="R23" s="111">
        <f t="shared" si="3"/>
        <v>1</v>
      </c>
      <c r="S23" s="112"/>
    </row>
    <row r="24" spans="1:19" s="113" customFormat="1" ht="16.5" x14ac:dyDescent="0.2">
      <c r="A24" s="104" t="s">
        <v>1</v>
      </c>
      <c r="B24" s="105" t="s">
        <v>45</v>
      </c>
      <c r="C24" s="105" t="s">
        <v>45</v>
      </c>
      <c r="D24" s="105" t="s">
        <v>45</v>
      </c>
      <c r="E24" s="106" t="s">
        <v>42</v>
      </c>
      <c r="F24" s="106"/>
      <c r="G24" s="106"/>
      <c r="H24" s="107">
        <v>10</v>
      </c>
      <c r="I24" s="108" t="s">
        <v>2</v>
      </c>
      <c r="J24" s="109" t="s">
        <v>3</v>
      </c>
      <c r="K24" s="110" t="s">
        <v>71</v>
      </c>
      <c r="L24" s="96">
        <v>92759908.479999989</v>
      </c>
      <c r="M24" s="96">
        <f t="shared" si="9"/>
        <v>0</v>
      </c>
      <c r="N24" s="96">
        <v>92759908.479999989</v>
      </c>
      <c r="O24" s="96">
        <v>70926167.890000001</v>
      </c>
      <c r="P24" s="96">
        <v>70198794.890000001</v>
      </c>
      <c r="Q24" s="96">
        <v>70198794.890000001</v>
      </c>
      <c r="R24" s="111">
        <f t="shared" si="3"/>
        <v>0.76462093432630351</v>
      </c>
      <c r="S24" s="112"/>
    </row>
    <row r="25" spans="1:19" s="113" customFormat="1" ht="16.5" x14ac:dyDescent="0.2">
      <c r="A25" s="104" t="s">
        <v>1</v>
      </c>
      <c r="B25" s="105" t="s">
        <v>45</v>
      </c>
      <c r="C25" s="105" t="s">
        <v>45</v>
      </c>
      <c r="D25" s="105" t="s">
        <v>45</v>
      </c>
      <c r="E25" s="106" t="s">
        <v>43</v>
      </c>
      <c r="F25" s="106"/>
      <c r="G25" s="106"/>
      <c r="H25" s="107">
        <v>10</v>
      </c>
      <c r="I25" s="108" t="s">
        <v>2</v>
      </c>
      <c r="J25" s="109" t="s">
        <v>3</v>
      </c>
      <c r="K25" s="110" t="s">
        <v>72</v>
      </c>
      <c r="L25" s="96">
        <v>104752785</v>
      </c>
      <c r="M25" s="96">
        <f t="shared" si="9"/>
        <v>0</v>
      </c>
      <c r="N25" s="96">
        <v>104752785</v>
      </c>
      <c r="O25" s="96">
        <v>88329618</v>
      </c>
      <c r="P25" s="96">
        <v>88329618</v>
      </c>
      <c r="Q25" s="96">
        <v>88329618</v>
      </c>
      <c r="R25" s="111">
        <f t="shared" si="3"/>
        <v>0.84321975783269154</v>
      </c>
      <c r="S25" s="112"/>
    </row>
    <row r="26" spans="1:19" s="59" customFormat="1" x14ac:dyDescent="0.2">
      <c r="A26" s="70" t="s">
        <v>1</v>
      </c>
      <c r="B26" s="71" t="s">
        <v>51</v>
      </c>
      <c r="C26" s="71"/>
      <c r="D26" s="71"/>
      <c r="E26" s="71"/>
      <c r="F26" s="71"/>
      <c r="G26" s="71"/>
      <c r="H26" s="71"/>
      <c r="I26" s="72"/>
      <c r="J26" s="73"/>
      <c r="K26" s="82" t="s">
        <v>74</v>
      </c>
      <c r="L26" s="69">
        <f>+L27+L30</f>
        <v>1255308735</v>
      </c>
      <c r="M26" s="69">
        <f t="shared" ref="M26:Q26" si="10">+M27+M30</f>
        <v>0</v>
      </c>
      <c r="N26" s="69">
        <f t="shared" si="10"/>
        <v>1255308735</v>
      </c>
      <c r="O26" s="69">
        <f t="shared" si="10"/>
        <v>284911161</v>
      </c>
      <c r="P26" s="69">
        <f t="shared" si="10"/>
        <v>284911161</v>
      </c>
      <c r="Q26" s="69">
        <f t="shared" si="10"/>
        <v>284911161</v>
      </c>
      <c r="R26" s="74">
        <f t="shared" si="3"/>
        <v>0.22696501112134776</v>
      </c>
      <c r="S26" s="58"/>
    </row>
    <row r="27" spans="1:19" s="59" customFormat="1" x14ac:dyDescent="0.2">
      <c r="A27" s="70" t="s">
        <v>1</v>
      </c>
      <c r="B27" s="71" t="s">
        <v>51</v>
      </c>
      <c r="C27" s="72" t="s">
        <v>51</v>
      </c>
      <c r="D27" s="187"/>
      <c r="E27" s="187"/>
      <c r="F27" s="187"/>
      <c r="G27" s="187"/>
      <c r="H27" s="187"/>
      <c r="I27" s="188"/>
      <c r="J27" s="189"/>
      <c r="K27" s="190" t="s">
        <v>75</v>
      </c>
      <c r="L27" s="66">
        <f>+L28</f>
        <v>85778</v>
      </c>
      <c r="M27" s="66"/>
      <c r="N27" s="66">
        <f t="shared" ref="N27:Q27" si="11">+N28</f>
        <v>85778</v>
      </c>
      <c r="O27" s="66">
        <f t="shared" si="11"/>
        <v>85778</v>
      </c>
      <c r="P27" s="66">
        <f t="shared" si="11"/>
        <v>85778</v>
      </c>
      <c r="Q27" s="66">
        <f t="shared" si="11"/>
        <v>85778</v>
      </c>
      <c r="R27" s="74">
        <f t="shared" si="3"/>
        <v>1</v>
      </c>
      <c r="S27" s="58"/>
    </row>
    <row r="28" spans="1:19" s="59" customFormat="1" ht="16.5" x14ac:dyDescent="0.2">
      <c r="A28" s="70" t="s">
        <v>1</v>
      </c>
      <c r="B28" s="71" t="s">
        <v>51</v>
      </c>
      <c r="C28" s="72" t="s">
        <v>51</v>
      </c>
      <c r="D28" s="188" t="s">
        <v>76</v>
      </c>
      <c r="E28" s="187"/>
      <c r="F28" s="187"/>
      <c r="G28" s="187"/>
      <c r="H28" s="187"/>
      <c r="I28" s="188"/>
      <c r="J28" s="189"/>
      <c r="K28" s="190" t="s">
        <v>77</v>
      </c>
      <c r="L28" s="66">
        <f>+L29</f>
        <v>85778</v>
      </c>
      <c r="M28" s="69">
        <f t="shared" ref="M28:M29" si="12">+M29+M32</f>
        <v>-634230417.99000001</v>
      </c>
      <c r="N28" s="66">
        <f>+N29</f>
        <v>85778</v>
      </c>
      <c r="O28" s="66">
        <f t="shared" ref="O28:Q28" si="13">+O29</f>
        <v>85778</v>
      </c>
      <c r="P28" s="66">
        <f t="shared" si="13"/>
        <v>85778</v>
      </c>
      <c r="Q28" s="66">
        <f t="shared" si="13"/>
        <v>85778</v>
      </c>
      <c r="R28" s="120">
        <f t="shared" si="3"/>
        <v>1</v>
      </c>
      <c r="S28" s="58"/>
    </row>
    <row r="29" spans="1:19" s="59" customFormat="1" ht="16.5" x14ac:dyDescent="0.2">
      <c r="A29" s="123" t="s">
        <v>1</v>
      </c>
      <c r="B29" s="124" t="s">
        <v>51</v>
      </c>
      <c r="C29" s="204" t="s">
        <v>51</v>
      </c>
      <c r="D29" s="204" t="s">
        <v>76</v>
      </c>
      <c r="E29" s="127" t="s">
        <v>78</v>
      </c>
      <c r="F29" s="187"/>
      <c r="G29" s="187"/>
      <c r="H29" s="187"/>
      <c r="I29" s="188"/>
      <c r="J29" s="189"/>
      <c r="K29" s="110" t="s">
        <v>79</v>
      </c>
      <c r="L29" s="98">
        <v>85778</v>
      </c>
      <c r="M29" s="69">
        <f t="shared" si="12"/>
        <v>-634230417.99000001</v>
      </c>
      <c r="N29" s="98">
        <v>85778</v>
      </c>
      <c r="O29" s="98">
        <v>85778</v>
      </c>
      <c r="P29" s="98">
        <v>85778</v>
      </c>
      <c r="Q29" s="98">
        <v>85778</v>
      </c>
      <c r="R29" s="111">
        <f t="shared" si="3"/>
        <v>1</v>
      </c>
      <c r="S29" s="58"/>
    </row>
    <row r="30" spans="1:19" s="122" customFormat="1" x14ac:dyDescent="0.2">
      <c r="A30" s="114" t="s">
        <v>1</v>
      </c>
      <c r="B30" s="115" t="s">
        <v>51</v>
      </c>
      <c r="C30" s="115" t="s">
        <v>76</v>
      </c>
      <c r="D30" s="115"/>
      <c r="E30" s="116"/>
      <c r="F30" s="116"/>
      <c r="G30" s="116"/>
      <c r="H30" s="117"/>
      <c r="I30" s="118"/>
      <c r="J30" s="119"/>
      <c r="K30" s="81" t="s">
        <v>80</v>
      </c>
      <c r="L30" s="67">
        <f t="shared" ref="L30:Q30" si="14">L31</f>
        <v>1255222957</v>
      </c>
      <c r="M30" s="67">
        <f t="shared" si="14"/>
        <v>0</v>
      </c>
      <c r="N30" s="67">
        <f t="shared" si="14"/>
        <v>1255222957</v>
      </c>
      <c r="O30" s="67">
        <f t="shared" si="14"/>
        <v>284825383</v>
      </c>
      <c r="P30" s="67">
        <f t="shared" si="14"/>
        <v>284825383</v>
      </c>
      <c r="Q30" s="67">
        <f t="shared" si="14"/>
        <v>284825383</v>
      </c>
      <c r="R30" s="111">
        <f t="shared" si="3"/>
        <v>0.2269121843347548</v>
      </c>
      <c r="S30" s="121"/>
    </row>
    <row r="31" spans="1:19" s="122" customFormat="1" ht="16.5" x14ac:dyDescent="0.2">
      <c r="A31" s="114" t="s">
        <v>1</v>
      </c>
      <c r="B31" s="115" t="s">
        <v>51</v>
      </c>
      <c r="C31" s="115" t="s">
        <v>76</v>
      </c>
      <c r="D31" s="115" t="s">
        <v>45</v>
      </c>
      <c r="E31" s="116"/>
      <c r="F31" s="116"/>
      <c r="G31" s="116"/>
      <c r="H31" s="117"/>
      <c r="I31" s="118"/>
      <c r="J31" s="119"/>
      <c r="K31" s="81" t="s">
        <v>81</v>
      </c>
      <c r="L31" s="67">
        <f>SUM(L32:L32)</f>
        <v>1255222957</v>
      </c>
      <c r="M31" s="67">
        <f t="shared" ref="M31:N31" si="15">SUM(M32:M32)</f>
        <v>0</v>
      </c>
      <c r="N31" s="67">
        <f t="shared" si="15"/>
        <v>1255222957</v>
      </c>
      <c r="O31" s="67">
        <f>SUM(O32:O32)</f>
        <v>284825383</v>
      </c>
      <c r="P31" s="67">
        <f>SUM(P32:P32)</f>
        <v>284825383</v>
      </c>
      <c r="Q31" s="67">
        <f>SUM(Q32:Q32)</f>
        <v>284825383</v>
      </c>
      <c r="R31" s="120">
        <f t="shared" si="3"/>
        <v>0.2269121843347548</v>
      </c>
      <c r="S31" s="121"/>
    </row>
    <row r="32" spans="1:19" s="131" customFormat="1" ht="13.5" thickBot="1" x14ac:dyDescent="0.25">
      <c r="A32" s="123" t="s">
        <v>1</v>
      </c>
      <c r="B32" s="124" t="s">
        <v>51</v>
      </c>
      <c r="C32" s="124" t="s">
        <v>76</v>
      </c>
      <c r="D32" s="124" t="s">
        <v>45</v>
      </c>
      <c r="E32" s="125" t="s">
        <v>34</v>
      </c>
      <c r="F32" s="125"/>
      <c r="G32" s="125"/>
      <c r="H32" s="126">
        <v>10</v>
      </c>
      <c r="I32" s="127" t="s">
        <v>2</v>
      </c>
      <c r="J32" s="128" t="s">
        <v>3</v>
      </c>
      <c r="K32" s="110" t="s">
        <v>82</v>
      </c>
      <c r="L32" s="98">
        <v>1255222957</v>
      </c>
      <c r="M32" s="96">
        <f t="shared" ref="M32" si="16">N32-L32</f>
        <v>0</v>
      </c>
      <c r="N32" s="98">
        <v>1255222957</v>
      </c>
      <c r="O32" s="98">
        <v>284825383</v>
      </c>
      <c r="P32" s="98">
        <v>284825383</v>
      </c>
      <c r="Q32" s="98">
        <v>284825383</v>
      </c>
      <c r="R32" s="129">
        <f t="shared" si="3"/>
        <v>0.2269121843347548</v>
      </c>
      <c r="S32" s="130"/>
    </row>
    <row r="33" spans="1:19" s="59" customFormat="1" ht="14.25" thickTop="1" thickBot="1" x14ac:dyDescent="0.25">
      <c r="A33" s="175" t="s">
        <v>11</v>
      </c>
      <c r="B33" s="176"/>
      <c r="C33" s="176"/>
      <c r="D33" s="176"/>
      <c r="E33" s="176"/>
      <c r="F33" s="176"/>
      <c r="G33" s="176"/>
      <c r="H33" s="176"/>
      <c r="I33" s="177"/>
      <c r="J33" s="178"/>
      <c r="K33" s="179" t="s">
        <v>92</v>
      </c>
      <c r="L33" s="180">
        <f>L34+L52+L84</f>
        <v>198822573856.62</v>
      </c>
      <c r="M33" s="180">
        <f t="shared" ref="M33:N33" si="17">M34+M52+M84</f>
        <v>-634230417.99000001</v>
      </c>
      <c r="N33" s="180">
        <f t="shared" si="17"/>
        <v>198188343438.63</v>
      </c>
      <c r="O33" s="180">
        <f t="shared" ref="O33:Q33" si="18">O34+O52+O84</f>
        <v>25927826264.77</v>
      </c>
      <c r="P33" s="180">
        <f t="shared" si="18"/>
        <v>17390369392.630001</v>
      </c>
      <c r="Q33" s="180">
        <f t="shared" si="18"/>
        <v>17390369392.630001</v>
      </c>
      <c r="R33" s="181">
        <f t="shared" si="3"/>
        <v>0.13040685351688353</v>
      </c>
      <c r="S33" s="58"/>
    </row>
    <row r="34" spans="1:19" s="140" customFormat="1" ht="33.75" thickTop="1" x14ac:dyDescent="0.2">
      <c r="A34" s="133" t="s">
        <v>11</v>
      </c>
      <c r="B34" s="134" t="s">
        <v>93</v>
      </c>
      <c r="C34" s="134"/>
      <c r="D34" s="134"/>
      <c r="E34" s="134"/>
      <c r="F34" s="134"/>
      <c r="G34" s="134"/>
      <c r="H34" s="134"/>
      <c r="I34" s="135"/>
      <c r="J34" s="136"/>
      <c r="K34" s="137" t="s">
        <v>94</v>
      </c>
      <c r="L34" s="68">
        <f t="shared" ref="L34:Q34" si="19">L35</f>
        <v>13376869122.59</v>
      </c>
      <c r="M34" s="68">
        <f t="shared" si="19"/>
        <v>-15568417</v>
      </c>
      <c r="N34" s="68">
        <f t="shared" si="19"/>
        <v>13361300705.59</v>
      </c>
      <c r="O34" s="68">
        <f t="shared" si="19"/>
        <v>3325028674.5900002</v>
      </c>
      <c r="P34" s="68">
        <f t="shared" si="19"/>
        <v>3260236967.5900002</v>
      </c>
      <c r="Q34" s="68">
        <f t="shared" si="19"/>
        <v>3260236967.5900002</v>
      </c>
      <c r="R34" s="138">
        <f t="shared" si="3"/>
        <v>0.24856553832726858</v>
      </c>
      <c r="S34" s="139"/>
    </row>
    <row r="35" spans="1:19" s="59" customFormat="1" x14ac:dyDescent="0.2">
      <c r="A35" s="56" t="s">
        <v>11</v>
      </c>
      <c r="B35" s="57" t="s">
        <v>93</v>
      </c>
      <c r="C35" s="57" t="s">
        <v>95</v>
      </c>
      <c r="D35" s="57"/>
      <c r="E35" s="42"/>
      <c r="F35" s="42"/>
      <c r="G35" s="42"/>
      <c r="H35" s="43"/>
      <c r="I35" s="44"/>
      <c r="J35" s="45"/>
      <c r="K35" s="83" t="s">
        <v>96</v>
      </c>
      <c r="L35" s="46">
        <f>L36+L38+L42+L46+L50</f>
        <v>13376869122.59</v>
      </c>
      <c r="M35" s="46">
        <f t="shared" ref="M35:N35" si="20">M36+M38+M42+M46+M50</f>
        <v>-15568417</v>
      </c>
      <c r="N35" s="46">
        <f t="shared" si="20"/>
        <v>13361300705.59</v>
      </c>
      <c r="O35" s="46">
        <f>O36+O38+O42+O46+O50</f>
        <v>3325028674.5900002</v>
      </c>
      <c r="P35" s="46">
        <f>P36+P38+P42+P46+P50</f>
        <v>3260236967.5900002</v>
      </c>
      <c r="Q35" s="46">
        <f>Q36+Q38+Q42+Q46+Q50</f>
        <v>3260236967.5900002</v>
      </c>
      <c r="R35" s="47">
        <f t="shared" si="3"/>
        <v>0.24856553832726858</v>
      </c>
      <c r="S35" s="58"/>
    </row>
    <row r="36" spans="1:19" s="59" customFormat="1" ht="41.25" x14ac:dyDescent="0.2">
      <c r="A36" s="56" t="s">
        <v>11</v>
      </c>
      <c r="B36" s="57" t="s">
        <v>93</v>
      </c>
      <c r="C36" s="57" t="s">
        <v>95</v>
      </c>
      <c r="D36" s="57" t="s">
        <v>97</v>
      </c>
      <c r="E36" s="42"/>
      <c r="F36" s="42"/>
      <c r="G36" s="42"/>
      <c r="H36" s="43">
        <v>11</v>
      </c>
      <c r="I36" s="44" t="s">
        <v>2</v>
      </c>
      <c r="J36" s="45" t="s">
        <v>3</v>
      </c>
      <c r="K36" s="81" t="s">
        <v>98</v>
      </c>
      <c r="L36" s="46">
        <f t="shared" ref="L36:Q36" si="21">SUM(L37)</f>
        <v>7492757968</v>
      </c>
      <c r="M36" s="46">
        <f t="shared" si="21"/>
        <v>0</v>
      </c>
      <c r="N36" s="46">
        <f t="shared" si="21"/>
        <v>7492757968</v>
      </c>
      <c r="O36" s="46">
        <f t="shared" si="21"/>
        <v>218985609</v>
      </c>
      <c r="P36" s="46">
        <f t="shared" si="21"/>
        <v>217931334</v>
      </c>
      <c r="Q36" s="46">
        <f t="shared" si="21"/>
        <v>217931334</v>
      </c>
      <c r="R36" s="132">
        <f t="shared" si="3"/>
        <v>2.9226302242143905E-2</v>
      </c>
      <c r="S36" s="58"/>
    </row>
    <row r="37" spans="1:19" s="113" customFormat="1" ht="24.75" x14ac:dyDescent="0.2">
      <c r="A37" s="104" t="s">
        <v>11</v>
      </c>
      <c r="B37" s="105" t="s">
        <v>93</v>
      </c>
      <c r="C37" s="105" t="s">
        <v>95</v>
      </c>
      <c r="D37" s="105" t="s">
        <v>97</v>
      </c>
      <c r="E37" s="106" t="s">
        <v>99</v>
      </c>
      <c r="F37" s="106" t="s">
        <v>100</v>
      </c>
      <c r="G37" s="106"/>
      <c r="H37" s="107"/>
      <c r="I37" s="108"/>
      <c r="J37" s="109"/>
      <c r="K37" s="141" t="s">
        <v>107</v>
      </c>
      <c r="L37" s="96">
        <v>7492757968</v>
      </c>
      <c r="M37" s="96">
        <f t="shared" ref="M37" si="22">N37-L37</f>
        <v>0</v>
      </c>
      <c r="N37" s="96">
        <v>7492757968</v>
      </c>
      <c r="O37" s="96">
        <v>218985609</v>
      </c>
      <c r="P37" s="96">
        <v>217931334</v>
      </c>
      <c r="Q37" s="96">
        <v>217931334</v>
      </c>
      <c r="R37" s="111">
        <f t="shared" si="3"/>
        <v>2.9226302242143905E-2</v>
      </c>
      <c r="S37" s="112"/>
    </row>
    <row r="38" spans="1:19" s="59" customFormat="1" ht="33" x14ac:dyDescent="0.2">
      <c r="A38" s="56" t="s">
        <v>11</v>
      </c>
      <c r="B38" s="57" t="s">
        <v>93</v>
      </c>
      <c r="C38" s="57" t="s">
        <v>95</v>
      </c>
      <c r="D38" s="57" t="s">
        <v>101</v>
      </c>
      <c r="E38" s="42"/>
      <c r="F38" s="42"/>
      <c r="G38" s="42"/>
      <c r="H38" s="43"/>
      <c r="I38" s="44"/>
      <c r="J38" s="45"/>
      <c r="K38" s="81" t="s">
        <v>102</v>
      </c>
      <c r="L38" s="46">
        <f>SUM(L39:L41)</f>
        <v>1088138127</v>
      </c>
      <c r="M38" s="46">
        <f t="shared" ref="M38:Q38" si="23">SUM(M39:M41)</f>
        <v>-592039</v>
      </c>
      <c r="N38" s="46">
        <f t="shared" si="23"/>
        <v>1087546088</v>
      </c>
      <c r="O38" s="46">
        <f t="shared" si="23"/>
        <v>269265809</v>
      </c>
      <c r="P38" s="46">
        <f t="shared" si="23"/>
        <v>257765809</v>
      </c>
      <c r="Q38" s="46">
        <f t="shared" si="23"/>
        <v>257765809</v>
      </c>
      <c r="R38" s="132">
        <f t="shared" si="3"/>
        <v>0.24745554109234885</v>
      </c>
      <c r="S38" s="58"/>
    </row>
    <row r="39" spans="1:19" s="113" customFormat="1" ht="16.5" x14ac:dyDescent="0.2">
      <c r="A39" s="104" t="s">
        <v>11</v>
      </c>
      <c r="B39" s="105" t="s">
        <v>93</v>
      </c>
      <c r="C39" s="105" t="s">
        <v>95</v>
      </c>
      <c r="D39" s="105" t="s">
        <v>101</v>
      </c>
      <c r="E39" s="106" t="s">
        <v>99</v>
      </c>
      <c r="F39" s="106" t="s">
        <v>103</v>
      </c>
      <c r="G39" s="106"/>
      <c r="H39" s="107">
        <v>11</v>
      </c>
      <c r="I39" s="108" t="s">
        <v>2</v>
      </c>
      <c r="J39" s="109" t="s">
        <v>3</v>
      </c>
      <c r="K39" s="141" t="s">
        <v>104</v>
      </c>
      <c r="L39" s="96">
        <v>809318094</v>
      </c>
      <c r="M39" s="96">
        <f t="shared" ref="M39:M41" si="24">N39-L39</f>
        <v>-592039</v>
      </c>
      <c r="N39" s="96">
        <v>808726055</v>
      </c>
      <c r="O39" s="96">
        <v>169096576</v>
      </c>
      <c r="P39" s="96">
        <v>157596576</v>
      </c>
      <c r="Q39" s="96">
        <v>157596576</v>
      </c>
      <c r="R39" s="142">
        <f t="shared" si="3"/>
        <v>0.20893710057099008</v>
      </c>
      <c r="S39" s="112"/>
    </row>
    <row r="40" spans="1:19" s="113" customFormat="1" ht="21.75" customHeight="1" x14ac:dyDescent="0.2">
      <c r="A40" s="104" t="s">
        <v>11</v>
      </c>
      <c r="B40" s="105" t="s">
        <v>93</v>
      </c>
      <c r="C40" s="105" t="s">
        <v>95</v>
      </c>
      <c r="D40" s="105" t="s">
        <v>101</v>
      </c>
      <c r="E40" s="106" t="s">
        <v>99</v>
      </c>
      <c r="F40" s="106" t="s">
        <v>105</v>
      </c>
      <c r="G40" s="106"/>
      <c r="H40" s="107">
        <v>11</v>
      </c>
      <c r="I40" s="108" t="s">
        <v>2</v>
      </c>
      <c r="J40" s="109" t="s">
        <v>3</v>
      </c>
      <c r="K40" s="141" t="s">
        <v>106</v>
      </c>
      <c r="L40" s="96">
        <v>100169233</v>
      </c>
      <c r="M40" s="96">
        <f t="shared" si="24"/>
        <v>0</v>
      </c>
      <c r="N40" s="96">
        <v>100169233</v>
      </c>
      <c r="O40" s="96">
        <v>100169233</v>
      </c>
      <c r="P40" s="96">
        <v>100169233</v>
      </c>
      <c r="Q40" s="96">
        <v>100169233</v>
      </c>
      <c r="R40" s="142">
        <f t="shared" si="3"/>
        <v>1</v>
      </c>
      <c r="S40" s="112"/>
    </row>
    <row r="41" spans="1:19" s="113" customFormat="1" ht="21.75" customHeight="1" x14ac:dyDescent="0.2">
      <c r="A41" s="191" t="s">
        <v>11</v>
      </c>
      <c r="B41" s="192" t="s">
        <v>93</v>
      </c>
      <c r="C41" s="192" t="s">
        <v>95</v>
      </c>
      <c r="D41" s="192" t="s">
        <v>101</v>
      </c>
      <c r="E41" s="183" t="s">
        <v>99</v>
      </c>
      <c r="F41" s="184">
        <v>4301037</v>
      </c>
      <c r="G41" s="183"/>
      <c r="H41" s="185">
        <v>11</v>
      </c>
      <c r="I41" s="184" t="s">
        <v>2</v>
      </c>
      <c r="J41" s="186" t="s">
        <v>3</v>
      </c>
      <c r="K41" s="195" t="s">
        <v>201</v>
      </c>
      <c r="L41" s="194">
        <v>178650800</v>
      </c>
      <c r="M41" s="96">
        <f t="shared" si="24"/>
        <v>0</v>
      </c>
      <c r="N41" s="96">
        <v>178650800</v>
      </c>
      <c r="O41" s="96">
        <v>0</v>
      </c>
      <c r="P41" s="96">
        <v>0</v>
      </c>
      <c r="Q41" s="96">
        <v>0</v>
      </c>
      <c r="R41" s="142"/>
      <c r="S41" s="112"/>
    </row>
    <row r="42" spans="1:19" s="59" customFormat="1" ht="16.5" x14ac:dyDescent="0.2">
      <c r="A42" s="56" t="s">
        <v>11</v>
      </c>
      <c r="B42" s="57" t="s">
        <v>93</v>
      </c>
      <c r="C42" s="57" t="s">
        <v>95</v>
      </c>
      <c r="D42" s="57" t="s">
        <v>108</v>
      </c>
      <c r="E42" s="42"/>
      <c r="F42" s="42"/>
      <c r="G42" s="42"/>
      <c r="H42" s="43"/>
      <c r="I42" s="44"/>
      <c r="J42" s="45"/>
      <c r="K42" s="81" t="s">
        <v>109</v>
      </c>
      <c r="L42" s="46">
        <f>SUM(L43:L45)</f>
        <v>665780015</v>
      </c>
      <c r="M42" s="46">
        <f t="shared" ref="M42:N42" si="25">SUM(M43:M45)</f>
        <v>0</v>
      </c>
      <c r="N42" s="46">
        <f t="shared" si="25"/>
        <v>665780015</v>
      </c>
      <c r="O42" s="46">
        <f t="shared" ref="O42:Q42" si="26">SUM(O43:O45)</f>
        <v>28824710</v>
      </c>
      <c r="P42" s="46">
        <f t="shared" si="26"/>
        <v>28824710</v>
      </c>
      <c r="Q42" s="46">
        <f t="shared" si="26"/>
        <v>28824710</v>
      </c>
      <c r="R42" s="132">
        <f t="shared" si="3"/>
        <v>4.3294645904924017E-2</v>
      </c>
      <c r="S42" s="58"/>
    </row>
    <row r="43" spans="1:19" s="113" customFormat="1" ht="16.5" x14ac:dyDescent="0.2">
      <c r="A43" s="104" t="s">
        <v>11</v>
      </c>
      <c r="B43" s="105" t="s">
        <v>93</v>
      </c>
      <c r="C43" s="105" t="s">
        <v>95</v>
      </c>
      <c r="D43" s="105" t="s">
        <v>108</v>
      </c>
      <c r="E43" s="106" t="s">
        <v>99</v>
      </c>
      <c r="F43" s="106" t="s">
        <v>103</v>
      </c>
      <c r="G43" s="106"/>
      <c r="H43" s="107">
        <v>11</v>
      </c>
      <c r="I43" s="108" t="s">
        <v>2</v>
      </c>
      <c r="J43" s="109" t="s">
        <v>3</v>
      </c>
      <c r="K43" s="141" t="s">
        <v>104</v>
      </c>
      <c r="L43" s="96">
        <v>317415873</v>
      </c>
      <c r="M43" s="96">
        <f t="shared" ref="M43:M45" si="27">N43-L43</f>
        <v>0</v>
      </c>
      <c r="N43" s="96">
        <v>317415873</v>
      </c>
      <c r="O43" s="96">
        <v>0</v>
      </c>
      <c r="P43" s="96">
        <v>0</v>
      </c>
      <c r="Q43" s="96">
        <v>0</v>
      </c>
      <c r="R43" s="142">
        <f t="shared" si="3"/>
        <v>0</v>
      </c>
      <c r="S43" s="112"/>
    </row>
    <row r="44" spans="1:19" s="113" customFormat="1" ht="16.5" x14ac:dyDescent="0.2">
      <c r="A44" s="104" t="s">
        <v>11</v>
      </c>
      <c r="B44" s="105" t="s">
        <v>93</v>
      </c>
      <c r="C44" s="105" t="s">
        <v>95</v>
      </c>
      <c r="D44" s="105" t="s">
        <v>108</v>
      </c>
      <c r="E44" s="106" t="s">
        <v>99</v>
      </c>
      <c r="F44" s="106" t="s">
        <v>105</v>
      </c>
      <c r="G44" s="106"/>
      <c r="H44" s="107">
        <v>11</v>
      </c>
      <c r="I44" s="108" t="s">
        <v>2</v>
      </c>
      <c r="J44" s="109" t="s">
        <v>3</v>
      </c>
      <c r="K44" s="141" t="s">
        <v>106</v>
      </c>
      <c r="L44" s="96">
        <v>13736000</v>
      </c>
      <c r="M44" s="96">
        <f t="shared" si="27"/>
        <v>0</v>
      </c>
      <c r="N44" s="96">
        <v>13736000</v>
      </c>
      <c r="O44" s="96">
        <v>13574710</v>
      </c>
      <c r="P44" s="96">
        <v>13574710</v>
      </c>
      <c r="Q44" s="96">
        <v>13574710</v>
      </c>
      <c r="R44" s="142">
        <f t="shared" si="3"/>
        <v>0.98825786255096093</v>
      </c>
      <c r="S44" s="112"/>
    </row>
    <row r="45" spans="1:19" s="113" customFormat="1" ht="24.75" x14ac:dyDescent="0.2">
      <c r="A45" s="104" t="s">
        <v>11</v>
      </c>
      <c r="B45" s="105" t="s">
        <v>93</v>
      </c>
      <c r="C45" s="105" t="s">
        <v>95</v>
      </c>
      <c r="D45" s="105" t="s">
        <v>108</v>
      </c>
      <c r="E45" s="106" t="s">
        <v>99</v>
      </c>
      <c r="F45" s="106" t="s">
        <v>100</v>
      </c>
      <c r="G45" s="106"/>
      <c r="H45" s="107">
        <v>11</v>
      </c>
      <c r="I45" s="108" t="s">
        <v>2</v>
      </c>
      <c r="J45" s="109" t="s">
        <v>3</v>
      </c>
      <c r="K45" s="141" t="s">
        <v>107</v>
      </c>
      <c r="L45" s="96">
        <v>334628142</v>
      </c>
      <c r="M45" s="96">
        <f t="shared" si="27"/>
        <v>0</v>
      </c>
      <c r="N45" s="96">
        <v>334628142</v>
      </c>
      <c r="O45" s="96">
        <v>15250000</v>
      </c>
      <c r="P45" s="96">
        <v>15250000</v>
      </c>
      <c r="Q45" s="96">
        <v>15250000</v>
      </c>
      <c r="R45" s="142">
        <f t="shared" si="3"/>
        <v>4.5572975150428324E-2</v>
      </c>
      <c r="S45" s="112"/>
    </row>
    <row r="46" spans="1:19" s="59" customFormat="1" ht="16.5" x14ac:dyDescent="0.2">
      <c r="A46" s="56" t="s">
        <v>11</v>
      </c>
      <c r="B46" s="57" t="s">
        <v>93</v>
      </c>
      <c r="C46" s="57" t="s">
        <v>95</v>
      </c>
      <c r="D46" s="57" t="s">
        <v>6</v>
      </c>
      <c r="E46" s="42"/>
      <c r="F46" s="42"/>
      <c r="G46" s="42"/>
      <c r="H46" s="43"/>
      <c r="I46" s="44"/>
      <c r="J46" s="45"/>
      <c r="K46" s="81" t="s">
        <v>110</v>
      </c>
      <c r="L46" s="46">
        <f>SUM(L47:L49)</f>
        <v>3128310504.5900002</v>
      </c>
      <c r="M46" s="46">
        <f t="shared" ref="M46:N46" si="28">SUM(M47:M49)</f>
        <v>-10123078</v>
      </c>
      <c r="N46" s="46">
        <f t="shared" si="28"/>
        <v>3118187426.5900002</v>
      </c>
      <c r="O46" s="46">
        <f t="shared" ref="O46:Q46" si="29">SUM(O47:O49)</f>
        <v>2766793567.5900002</v>
      </c>
      <c r="P46" s="46">
        <f t="shared" si="29"/>
        <v>2731868235.5900002</v>
      </c>
      <c r="Q46" s="46">
        <f t="shared" si="29"/>
        <v>2731868235.5900002</v>
      </c>
      <c r="R46" s="132">
        <f t="shared" si="3"/>
        <v>0.88443700314608609</v>
      </c>
      <c r="S46" s="58"/>
    </row>
    <row r="47" spans="1:19" s="113" customFormat="1" ht="16.5" customHeight="1" x14ac:dyDescent="0.2">
      <c r="A47" s="104" t="s">
        <v>11</v>
      </c>
      <c r="B47" s="105" t="s">
        <v>93</v>
      </c>
      <c r="C47" s="105" t="s">
        <v>95</v>
      </c>
      <c r="D47" s="105" t="s">
        <v>6</v>
      </c>
      <c r="E47" s="106" t="s">
        <v>99</v>
      </c>
      <c r="F47" s="106" t="s">
        <v>111</v>
      </c>
      <c r="G47" s="106"/>
      <c r="H47" s="107">
        <v>11</v>
      </c>
      <c r="I47" s="108" t="s">
        <v>2</v>
      </c>
      <c r="J47" s="109" t="s">
        <v>3</v>
      </c>
      <c r="K47" s="141" t="s">
        <v>112</v>
      </c>
      <c r="L47" s="96">
        <v>28421162</v>
      </c>
      <c r="M47" s="96">
        <f t="shared" ref="M47:M49" si="30">N47-L47</f>
        <v>0</v>
      </c>
      <c r="N47" s="96">
        <v>28421162</v>
      </c>
      <c r="O47" s="96">
        <v>8244278</v>
      </c>
      <c r="P47" s="96">
        <v>6619868</v>
      </c>
      <c r="Q47" s="96">
        <v>6619868</v>
      </c>
      <c r="R47" s="142">
        <f t="shared" si="3"/>
        <v>0.29007533189529688</v>
      </c>
      <c r="S47" s="112"/>
    </row>
    <row r="48" spans="1:19" s="113" customFormat="1" ht="16.5" x14ac:dyDescent="0.2">
      <c r="A48" s="104" t="s">
        <v>11</v>
      </c>
      <c r="B48" s="105" t="s">
        <v>93</v>
      </c>
      <c r="C48" s="105" t="s">
        <v>95</v>
      </c>
      <c r="D48" s="105" t="s">
        <v>6</v>
      </c>
      <c r="E48" s="106" t="s">
        <v>99</v>
      </c>
      <c r="F48" s="106" t="s">
        <v>103</v>
      </c>
      <c r="G48" s="106"/>
      <c r="H48" s="107">
        <v>11</v>
      </c>
      <c r="I48" s="108" t="s">
        <v>2</v>
      </c>
      <c r="J48" s="109" t="s">
        <v>3</v>
      </c>
      <c r="K48" s="141" t="s">
        <v>113</v>
      </c>
      <c r="L48" s="96">
        <v>3005949342.5900002</v>
      </c>
      <c r="M48" s="96">
        <f t="shared" si="30"/>
        <v>-10123078</v>
      </c>
      <c r="N48" s="96">
        <v>2995826264.5900002</v>
      </c>
      <c r="O48" s="96">
        <v>2694609289.5900002</v>
      </c>
      <c r="P48" s="96">
        <v>2661308367.5900002</v>
      </c>
      <c r="Q48" s="96">
        <v>2661308367.5900002</v>
      </c>
      <c r="R48" s="142">
        <f t="shared" si="3"/>
        <v>0.89642538262745919</v>
      </c>
      <c r="S48" s="112"/>
    </row>
    <row r="49" spans="1:19" s="113" customFormat="1" ht="24.75" x14ac:dyDescent="0.2">
      <c r="A49" s="104" t="s">
        <v>11</v>
      </c>
      <c r="B49" s="105" t="s">
        <v>93</v>
      </c>
      <c r="C49" s="105" t="s">
        <v>95</v>
      </c>
      <c r="D49" s="105" t="s">
        <v>6</v>
      </c>
      <c r="E49" s="106" t="s">
        <v>99</v>
      </c>
      <c r="F49" s="106" t="s">
        <v>100</v>
      </c>
      <c r="G49" s="106"/>
      <c r="H49" s="107">
        <v>11</v>
      </c>
      <c r="I49" s="108" t="s">
        <v>2</v>
      </c>
      <c r="J49" s="109" t="s">
        <v>3</v>
      </c>
      <c r="K49" s="141" t="s">
        <v>114</v>
      </c>
      <c r="L49" s="96">
        <v>93940000</v>
      </c>
      <c r="M49" s="96">
        <f t="shared" si="30"/>
        <v>0</v>
      </c>
      <c r="N49" s="96">
        <v>93940000</v>
      </c>
      <c r="O49" s="96">
        <v>63940000</v>
      </c>
      <c r="P49" s="96">
        <v>63940000</v>
      </c>
      <c r="Q49" s="96">
        <v>63940000</v>
      </c>
      <c r="R49" s="142">
        <f t="shared" si="3"/>
        <v>0.68064722163082814</v>
      </c>
      <c r="S49" s="112"/>
    </row>
    <row r="50" spans="1:19" s="59" customFormat="1" ht="24.75" x14ac:dyDescent="0.2">
      <c r="A50" s="56" t="s">
        <v>11</v>
      </c>
      <c r="B50" s="57" t="s">
        <v>93</v>
      </c>
      <c r="C50" s="57" t="s">
        <v>95</v>
      </c>
      <c r="D50" s="57" t="s">
        <v>115</v>
      </c>
      <c r="E50" s="42"/>
      <c r="F50" s="42"/>
      <c r="G50" s="42"/>
      <c r="H50" s="43">
        <v>11</v>
      </c>
      <c r="I50" s="44" t="s">
        <v>2</v>
      </c>
      <c r="J50" s="45" t="s">
        <v>3</v>
      </c>
      <c r="K50" s="81" t="s">
        <v>116</v>
      </c>
      <c r="L50" s="46">
        <f t="shared" ref="L50:Q50" si="31">SUM(L51)</f>
        <v>1001882508</v>
      </c>
      <c r="M50" s="46">
        <f t="shared" si="31"/>
        <v>-4853300</v>
      </c>
      <c r="N50" s="46">
        <f t="shared" si="31"/>
        <v>997029208</v>
      </c>
      <c r="O50" s="46">
        <f t="shared" si="31"/>
        <v>41158979</v>
      </c>
      <c r="P50" s="46">
        <f t="shared" si="31"/>
        <v>23846879</v>
      </c>
      <c r="Q50" s="46">
        <f t="shared" si="31"/>
        <v>23846879</v>
      </c>
      <c r="R50" s="132">
        <f t="shared" si="3"/>
        <v>4.1081642479379427E-2</v>
      </c>
      <c r="S50" s="58"/>
    </row>
    <row r="51" spans="1:19" s="113" customFormat="1" x14ac:dyDescent="0.2">
      <c r="A51" s="143" t="s">
        <v>11</v>
      </c>
      <c r="B51" s="144" t="s">
        <v>93</v>
      </c>
      <c r="C51" s="144" t="s">
        <v>95</v>
      </c>
      <c r="D51" s="144" t="s">
        <v>115</v>
      </c>
      <c r="E51" s="145" t="s">
        <v>99</v>
      </c>
      <c r="F51" s="145" t="s">
        <v>117</v>
      </c>
      <c r="G51" s="145"/>
      <c r="H51" s="146"/>
      <c r="I51" s="147"/>
      <c r="J51" s="148"/>
      <c r="K51" s="149" t="s">
        <v>118</v>
      </c>
      <c r="L51" s="97">
        <v>1001882508</v>
      </c>
      <c r="M51" s="97">
        <f t="shared" ref="M51" si="32">N51-L51</f>
        <v>-4853300</v>
      </c>
      <c r="N51" s="97">
        <v>997029208</v>
      </c>
      <c r="O51" s="97">
        <v>41158979</v>
      </c>
      <c r="P51" s="97">
        <v>23846879</v>
      </c>
      <c r="Q51" s="97">
        <v>23846879</v>
      </c>
      <c r="R51" s="142">
        <f t="shared" si="3"/>
        <v>4.1081642479379427E-2</v>
      </c>
      <c r="S51" s="112"/>
    </row>
    <row r="52" spans="1:19" s="140" customFormat="1" ht="16.5" x14ac:dyDescent="0.2">
      <c r="A52" s="150" t="s">
        <v>11</v>
      </c>
      <c r="B52" s="151" t="s">
        <v>119</v>
      </c>
      <c r="C52" s="151"/>
      <c r="D52" s="151"/>
      <c r="E52" s="151"/>
      <c r="F52" s="151"/>
      <c r="G52" s="151"/>
      <c r="H52" s="151"/>
      <c r="I52" s="152"/>
      <c r="J52" s="153"/>
      <c r="K52" s="82" t="s">
        <v>120</v>
      </c>
      <c r="L52" s="86">
        <f t="shared" ref="L52:Q52" si="33">L53</f>
        <v>180150898101.06</v>
      </c>
      <c r="M52" s="86">
        <f t="shared" si="33"/>
        <v>-618662000</v>
      </c>
      <c r="N52" s="86">
        <f t="shared" si="33"/>
        <v>179532236101.06</v>
      </c>
      <c r="O52" s="86">
        <f t="shared" si="33"/>
        <v>19821746366.18</v>
      </c>
      <c r="P52" s="86">
        <f t="shared" si="33"/>
        <v>11527895353.700001</v>
      </c>
      <c r="Q52" s="86">
        <f t="shared" si="33"/>
        <v>11527895353.700001</v>
      </c>
      <c r="R52" s="154">
        <f t="shared" si="3"/>
        <v>0.11002857368526973</v>
      </c>
      <c r="S52" s="139"/>
    </row>
    <row r="53" spans="1:19" s="59" customFormat="1" x14ac:dyDescent="0.2">
      <c r="A53" s="56" t="s">
        <v>11</v>
      </c>
      <c r="B53" s="57" t="s">
        <v>119</v>
      </c>
      <c r="C53" s="57" t="s">
        <v>95</v>
      </c>
      <c r="D53" s="57"/>
      <c r="E53" s="42"/>
      <c r="F53" s="42"/>
      <c r="G53" s="42"/>
      <c r="H53" s="43"/>
      <c r="I53" s="44"/>
      <c r="J53" s="45"/>
      <c r="K53" s="155" t="s">
        <v>96</v>
      </c>
      <c r="L53" s="46">
        <f>L54+L57+L59+L64+L70+L72+L74+L76+L79+L82</f>
        <v>180150898101.06</v>
      </c>
      <c r="M53" s="46">
        <f t="shared" ref="M53:N53" si="34">M54+M57+M59+M64+M70+M72+M74+M76+M79+M82</f>
        <v>-618662000</v>
      </c>
      <c r="N53" s="46">
        <f t="shared" si="34"/>
        <v>179532236101.06</v>
      </c>
      <c r="O53" s="46">
        <f t="shared" ref="O53:Q53" si="35">O54+O57+O59+O64+O70+O72+O74+O76+O79+O82</f>
        <v>19821746366.18</v>
      </c>
      <c r="P53" s="46">
        <f t="shared" si="35"/>
        <v>11527895353.700001</v>
      </c>
      <c r="Q53" s="46">
        <f t="shared" si="35"/>
        <v>11527895353.700001</v>
      </c>
      <c r="R53" s="47">
        <f t="shared" si="3"/>
        <v>0.11002857368526973</v>
      </c>
      <c r="S53" s="58"/>
    </row>
    <row r="54" spans="1:19" s="59" customFormat="1" ht="33" x14ac:dyDescent="0.2">
      <c r="A54" s="56" t="s">
        <v>11</v>
      </c>
      <c r="B54" s="57" t="s">
        <v>119</v>
      </c>
      <c r="C54" s="57" t="s">
        <v>95</v>
      </c>
      <c r="D54" s="57" t="s">
        <v>121</v>
      </c>
      <c r="E54" s="42"/>
      <c r="F54" s="42"/>
      <c r="G54" s="42"/>
      <c r="H54" s="43"/>
      <c r="I54" s="44"/>
      <c r="J54" s="45"/>
      <c r="K54" s="155" t="s">
        <v>122</v>
      </c>
      <c r="L54" s="46">
        <f t="shared" ref="L54:Q54" si="36">SUM(L55:L56)</f>
        <v>72049083429.540009</v>
      </c>
      <c r="M54" s="46">
        <f t="shared" si="36"/>
        <v>0</v>
      </c>
      <c r="N54" s="46">
        <f t="shared" si="36"/>
        <v>72049083429.540009</v>
      </c>
      <c r="O54" s="46">
        <f t="shared" si="36"/>
        <v>8795831275.6599998</v>
      </c>
      <c r="P54" s="46">
        <f t="shared" si="36"/>
        <v>1133682023.1799998</v>
      </c>
      <c r="Q54" s="46">
        <f t="shared" si="36"/>
        <v>1133682023.1799998</v>
      </c>
      <c r="R54" s="132">
        <f t="shared" si="3"/>
        <v>0.12208109884231676</v>
      </c>
      <c r="S54" s="58"/>
    </row>
    <row r="55" spans="1:19" s="113" customFormat="1" ht="24.75" x14ac:dyDescent="0.2">
      <c r="A55" s="104" t="s">
        <v>11</v>
      </c>
      <c r="B55" s="105" t="s">
        <v>119</v>
      </c>
      <c r="C55" s="105" t="s">
        <v>95</v>
      </c>
      <c r="D55" s="105" t="s">
        <v>121</v>
      </c>
      <c r="E55" s="106" t="s">
        <v>99</v>
      </c>
      <c r="F55" s="106" t="s">
        <v>123</v>
      </c>
      <c r="G55" s="106"/>
      <c r="H55" s="107">
        <v>10</v>
      </c>
      <c r="I55" s="108" t="s">
        <v>2</v>
      </c>
      <c r="J55" s="109" t="s">
        <v>3</v>
      </c>
      <c r="K55" s="156" t="s">
        <v>124</v>
      </c>
      <c r="L55" s="96">
        <v>9619237782.5400009</v>
      </c>
      <c r="M55" s="96">
        <f t="shared" ref="M55:M56" si="37">N55-L55</f>
        <v>0</v>
      </c>
      <c r="N55" s="96">
        <v>9619237782.5400009</v>
      </c>
      <c r="O55" s="96">
        <v>669808969.65999997</v>
      </c>
      <c r="P55" s="96">
        <v>559062566.17999995</v>
      </c>
      <c r="Q55" s="96">
        <v>559062566.17999995</v>
      </c>
      <c r="R55" s="142">
        <f t="shared" si="3"/>
        <v>6.9632229164329276E-2</v>
      </c>
      <c r="S55" s="112"/>
    </row>
    <row r="56" spans="1:19" s="113" customFormat="1" ht="24.75" x14ac:dyDescent="0.2">
      <c r="A56" s="104" t="s">
        <v>11</v>
      </c>
      <c r="B56" s="105" t="s">
        <v>119</v>
      </c>
      <c r="C56" s="105" t="s">
        <v>95</v>
      </c>
      <c r="D56" s="105" t="s">
        <v>121</v>
      </c>
      <c r="E56" s="106" t="s">
        <v>99</v>
      </c>
      <c r="F56" s="106" t="s">
        <v>123</v>
      </c>
      <c r="G56" s="106"/>
      <c r="H56" s="107">
        <v>11</v>
      </c>
      <c r="I56" s="108" t="s">
        <v>2</v>
      </c>
      <c r="J56" s="109" t="s">
        <v>3</v>
      </c>
      <c r="K56" s="156" t="s">
        <v>124</v>
      </c>
      <c r="L56" s="96">
        <v>62429845647</v>
      </c>
      <c r="M56" s="96">
        <f t="shared" si="37"/>
        <v>0</v>
      </c>
      <c r="N56" s="96">
        <v>62429845647</v>
      </c>
      <c r="O56" s="96">
        <v>8126022306</v>
      </c>
      <c r="P56" s="96">
        <v>574619457</v>
      </c>
      <c r="Q56" s="96">
        <v>574619457</v>
      </c>
      <c r="R56" s="142">
        <f t="shared" si="3"/>
        <v>0.13016246030700362</v>
      </c>
      <c r="S56" s="112"/>
    </row>
    <row r="57" spans="1:19" s="59" customFormat="1" ht="24.75" x14ac:dyDescent="0.2">
      <c r="A57" s="56" t="s">
        <v>11</v>
      </c>
      <c r="B57" s="57" t="s">
        <v>119</v>
      </c>
      <c r="C57" s="57" t="s">
        <v>95</v>
      </c>
      <c r="D57" s="57" t="s">
        <v>125</v>
      </c>
      <c r="E57" s="42"/>
      <c r="F57" s="42"/>
      <c r="G57" s="42"/>
      <c r="H57" s="43"/>
      <c r="I57" s="44"/>
      <c r="J57" s="45"/>
      <c r="K57" s="155" t="s">
        <v>126</v>
      </c>
      <c r="L57" s="46">
        <f t="shared" ref="L57:Q57" si="38">SUM(L58)</f>
        <v>69042581454</v>
      </c>
      <c r="M57" s="46">
        <f t="shared" si="38"/>
        <v>0</v>
      </c>
      <c r="N57" s="46">
        <f t="shared" si="38"/>
        <v>69042581454</v>
      </c>
      <c r="O57" s="46">
        <f t="shared" si="38"/>
        <v>1615000</v>
      </c>
      <c r="P57" s="46">
        <f t="shared" si="38"/>
        <v>1615000</v>
      </c>
      <c r="Q57" s="46">
        <f t="shared" si="38"/>
        <v>1615000</v>
      </c>
      <c r="R57" s="132">
        <f t="shared" si="3"/>
        <v>2.3391361765289766E-5</v>
      </c>
      <c r="S57" s="58"/>
    </row>
    <row r="58" spans="1:19" s="113" customFormat="1" ht="24.75" x14ac:dyDescent="0.2">
      <c r="A58" s="104" t="s">
        <v>11</v>
      </c>
      <c r="B58" s="105" t="s">
        <v>119</v>
      </c>
      <c r="C58" s="105" t="s">
        <v>95</v>
      </c>
      <c r="D58" s="105" t="s">
        <v>125</v>
      </c>
      <c r="E58" s="106" t="s">
        <v>99</v>
      </c>
      <c r="F58" s="106" t="s">
        <v>123</v>
      </c>
      <c r="G58" s="106"/>
      <c r="H58" s="107">
        <v>11</v>
      </c>
      <c r="I58" s="108" t="s">
        <v>2</v>
      </c>
      <c r="J58" s="109" t="s">
        <v>3</v>
      </c>
      <c r="K58" s="156" t="s">
        <v>124</v>
      </c>
      <c r="L58" s="96">
        <v>69042581454</v>
      </c>
      <c r="M58" s="96">
        <f t="shared" ref="M58" si="39">N58-L58</f>
        <v>0</v>
      </c>
      <c r="N58" s="96">
        <v>69042581454</v>
      </c>
      <c r="O58" s="96">
        <v>1615000</v>
      </c>
      <c r="P58" s="96">
        <v>1615000</v>
      </c>
      <c r="Q58" s="96">
        <v>1615000</v>
      </c>
      <c r="R58" s="142">
        <f t="shared" si="3"/>
        <v>2.3391361765289766E-5</v>
      </c>
      <c r="S58" s="112"/>
    </row>
    <row r="59" spans="1:19" s="59" customFormat="1" ht="33" x14ac:dyDescent="0.2">
      <c r="A59" s="56" t="s">
        <v>11</v>
      </c>
      <c r="B59" s="57" t="s">
        <v>119</v>
      </c>
      <c r="C59" s="57" t="s">
        <v>95</v>
      </c>
      <c r="D59" s="57" t="s">
        <v>127</v>
      </c>
      <c r="E59" s="42"/>
      <c r="F59" s="42"/>
      <c r="G59" s="42"/>
      <c r="H59" s="43"/>
      <c r="I59" s="44"/>
      <c r="J59" s="45"/>
      <c r="K59" s="155" t="s">
        <v>128</v>
      </c>
      <c r="L59" s="46">
        <f>SUM(L60:L63)</f>
        <v>4021090197</v>
      </c>
      <c r="M59" s="46">
        <f t="shared" ref="M59:N59" si="40">SUM(M60:M63)</f>
        <v>-8700000</v>
      </c>
      <c r="N59" s="46">
        <f t="shared" si="40"/>
        <v>4012390197</v>
      </c>
      <c r="O59" s="46">
        <f t="shared" ref="O59:Q59" si="41">SUM(O60:O63)</f>
        <v>577339967</v>
      </c>
      <c r="P59" s="46">
        <f t="shared" si="41"/>
        <v>427339967</v>
      </c>
      <c r="Q59" s="46">
        <f t="shared" si="41"/>
        <v>427339967</v>
      </c>
      <c r="R59" s="132">
        <f t="shared" si="3"/>
        <v>0.14357796983284132</v>
      </c>
      <c r="S59" s="58"/>
    </row>
    <row r="60" spans="1:19" s="113" customFormat="1" x14ac:dyDescent="0.2">
      <c r="A60" s="104" t="s">
        <v>11</v>
      </c>
      <c r="B60" s="105" t="s">
        <v>119</v>
      </c>
      <c r="C60" s="105" t="s">
        <v>95</v>
      </c>
      <c r="D60" s="105" t="s">
        <v>127</v>
      </c>
      <c r="E60" s="106" t="s">
        <v>99</v>
      </c>
      <c r="F60" s="106" t="s">
        <v>129</v>
      </c>
      <c r="G60" s="106"/>
      <c r="H60" s="107">
        <v>11</v>
      </c>
      <c r="I60" s="108" t="s">
        <v>2</v>
      </c>
      <c r="J60" s="109" t="s">
        <v>3</v>
      </c>
      <c r="K60" s="156" t="s">
        <v>130</v>
      </c>
      <c r="L60" s="96">
        <v>3300000000</v>
      </c>
      <c r="M60" s="96">
        <f t="shared" ref="M60:M63" si="42">N60-L60</f>
        <v>0</v>
      </c>
      <c r="N60" s="96">
        <v>3300000000</v>
      </c>
      <c r="O60" s="96">
        <v>150000000</v>
      </c>
      <c r="P60" s="96">
        <v>0</v>
      </c>
      <c r="Q60" s="96">
        <v>0</v>
      </c>
      <c r="R60" s="142">
        <f t="shared" si="3"/>
        <v>4.5454545454545456E-2</v>
      </c>
      <c r="S60" s="112"/>
    </row>
    <row r="61" spans="1:19" s="113" customFormat="1" ht="16.5" x14ac:dyDescent="0.2">
      <c r="A61" s="104" t="s">
        <v>11</v>
      </c>
      <c r="B61" s="105" t="s">
        <v>119</v>
      </c>
      <c r="C61" s="105" t="s">
        <v>95</v>
      </c>
      <c r="D61" s="105" t="s">
        <v>127</v>
      </c>
      <c r="E61" s="106" t="s">
        <v>99</v>
      </c>
      <c r="F61" s="106" t="s">
        <v>131</v>
      </c>
      <c r="G61" s="106"/>
      <c r="H61" s="107">
        <v>11</v>
      </c>
      <c r="I61" s="108" t="s">
        <v>2</v>
      </c>
      <c r="J61" s="109" t="s">
        <v>3</v>
      </c>
      <c r="K61" s="156" t="s">
        <v>132</v>
      </c>
      <c r="L61" s="96">
        <v>61694642</v>
      </c>
      <c r="M61" s="96">
        <f t="shared" si="42"/>
        <v>0</v>
      </c>
      <c r="N61" s="96">
        <v>61694642</v>
      </c>
      <c r="O61" s="96">
        <v>61694642</v>
      </c>
      <c r="P61" s="96">
        <v>61694642</v>
      </c>
      <c r="Q61" s="96">
        <v>61694642</v>
      </c>
      <c r="R61" s="142">
        <f t="shared" si="3"/>
        <v>1</v>
      </c>
      <c r="S61" s="112"/>
    </row>
    <row r="62" spans="1:19" s="113" customFormat="1" ht="16.5" x14ac:dyDescent="0.2">
      <c r="A62" s="104" t="s">
        <v>11</v>
      </c>
      <c r="B62" s="105" t="s">
        <v>119</v>
      </c>
      <c r="C62" s="105" t="s">
        <v>95</v>
      </c>
      <c r="D62" s="105" t="s">
        <v>127</v>
      </c>
      <c r="E62" s="106" t="s">
        <v>99</v>
      </c>
      <c r="F62" s="106" t="s">
        <v>133</v>
      </c>
      <c r="G62" s="106"/>
      <c r="H62" s="107">
        <v>11</v>
      </c>
      <c r="I62" s="108" t="s">
        <v>2</v>
      </c>
      <c r="J62" s="109" t="s">
        <v>3</v>
      </c>
      <c r="K62" s="156" t="s">
        <v>134</v>
      </c>
      <c r="L62" s="96">
        <v>363149325</v>
      </c>
      <c r="M62" s="96">
        <f t="shared" si="42"/>
        <v>0</v>
      </c>
      <c r="N62" s="96">
        <v>363149325</v>
      </c>
      <c r="O62" s="96">
        <v>363149325</v>
      </c>
      <c r="P62" s="96">
        <v>363149325</v>
      </c>
      <c r="Q62" s="96">
        <v>363149325</v>
      </c>
      <c r="R62" s="142">
        <f t="shared" si="3"/>
        <v>1</v>
      </c>
      <c r="S62" s="112"/>
    </row>
    <row r="63" spans="1:19" s="113" customFormat="1" ht="16.5" x14ac:dyDescent="0.2">
      <c r="A63" s="104" t="s">
        <v>11</v>
      </c>
      <c r="B63" s="105" t="s">
        <v>119</v>
      </c>
      <c r="C63" s="105" t="s">
        <v>95</v>
      </c>
      <c r="D63" s="105" t="s">
        <v>127</v>
      </c>
      <c r="E63" s="106" t="s">
        <v>99</v>
      </c>
      <c r="F63" s="108">
        <v>4302075</v>
      </c>
      <c r="G63" s="106"/>
      <c r="H63" s="107">
        <v>11</v>
      </c>
      <c r="I63" s="108"/>
      <c r="J63" s="109"/>
      <c r="K63" s="156" t="s">
        <v>140</v>
      </c>
      <c r="L63" s="96">
        <v>296246230</v>
      </c>
      <c r="M63" s="96">
        <f t="shared" si="42"/>
        <v>-8700000</v>
      </c>
      <c r="N63" s="96">
        <v>287546230</v>
      </c>
      <c r="O63" s="96">
        <v>2496000</v>
      </c>
      <c r="P63" s="96">
        <v>2496000</v>
      </c>
      <c r="Q63" s="96">
        <v>2496000</v>
      </c>
      <c r="R63" s="142">
        <f t="shared" si="3"/>
        <v>8.4254236754337762E-3</v>
      </c>
      <c r="S63" s="112"/>
    </row>
    <row r="64" spans="1:19" s="59" customFormat="1" ht="41.25" x14ac:dyDescent="0.2">
      <c r="A64" s="56" t="s">
        <v>11</v>
      </c>
      <c r="B64" s="57" t="s">
        <v>119</v>
      </c>
      <c r="C64" s="57" t="s">
        <v>95</v>
      </c>
      <c r="D64" s="57" t="s">
        <v>135</v>
      </c>
      <c r="E64" s="42"/>
      <c r="F64" s="42"/>
      <c r="G64" s="42"/>
      <c r="H64" s="43"/>
      <c r="I64" s="44"/>
      <c r="J64" s="45" t="s">
        <v>3</v>
      </c>
      <c r="K64" s="155" t="s">
        <v>136</v>
      </c>
      <c r="L64" s="46">
        <f t="shared" ref="L64:Q64" si="43">SUM(L65:L69)</f>
        <v>26564239976.519997</v>
      </c>
      <c r="M64" s="46">
        <f t="shared" si="43"/>
        <v>-609962000</v>
      </c>
      <c r="N64" s="46">
        <f t="shared" si="43"/>
        <v>25954277976.519997</v>
      </c>
      <c r="O64" s="46">
        <f t="shared" si="43"/>
        <v>8314635336.5200005</v>
      </c>
      <c r="P64" s="46">
        <f t="shared" si="43"/>
        <v>7847714975.5200005</v>
      </c>
      <c r="Q64" s="46">
        <f t="shared" si="43"/>
        <v>7847714975.5200005</v>
      </c>
      <c r="R64" s="132">
        <f t="shared" si="3"/>
        <v>0.31300106247606807</v>
      </c>
      <c r="S64" s="58"/>
    </row>
    <row r="65" spans="1:19" s="113" customFormat="1" x14ac:dyDescent="0.2">
      <c r="A65" s="104" t="s">
        <v>11</v>
      </c>
      <c r="B65" s="105" t="s">
        <v>119</v>
      </c>
      <c r="C65" s="105" t="s">
        <v>95</v>
      </c>
      <c r="D65" s="105" t="s">
        <v>135</v>
      </c>
      <c r="E65" s="106" t="s">
        <v>99</v>
      </c>
      <c r="F65" s="106" t="s">
        <v>129</v>
      </c>
      <c r="G65" s="106"/>
      <c r="H65" s="107">
        <v>10</v>
      </c>
      <c r="I65" s="108" t="s">
        <v>2</v>
      </c>
      <c r="J65" s="109" t="s">
        <v>3</v>
      </c>
      <c r="K65" s="156" t="s">
        <v>137</v>
      </c>
      <c r="L65" s="96">
        <v>1665154426</v>
      </c>
      <c r="M65" s="96">
        <f t="shared" ref="M65:M69" si="44">N65-L65</f>
        <v>0</v>
      </c>
      <c r="N65" s="96">
        <v>1665154426</v>
      </c>
      <c r="O65" s="96">
        <v>1665154426</v>
      </c>
      <c r="P65" s="96">
        <v>1665154426</v>
      </c>
      <c r="Q65" s="96">
        <v>1665154426</v>
      </c>
      <c r="R65" s="142">
        <f t="shared" si="3"/>
        <v>1</v>
      </c>
      <c r="S65" s="112"/>
    </row>
    <row r="66" spans="1:19" s="113" customFormat="1" x14ac:dyDescent="0.2">
      <c r="A66" s="104" t="s">
        <v>11</v>
      </c>
      <c r="B66" s="105" t="s">
        <v>119</v>
      </c>
      <c r="C66" s="105" t="s">
        <v>95</v>
      </c>
      <c r="D66" s="105" t="s">
        <v>135</v>
      </c>
      <c r="E66" s="106" t="s">
        <v>99</v>
      </c>
      <c r="F66" s="106" t="s">
        <v>129</v>
      </c>
      <c r="G66" s="106"/>
      <c r="H66" s="107">
        <v>11</v>
      </c>
      <c r="I66" s="108" t="s">
        <v>2</v>
      </c>
      <c r="J66" s="109" t="s">
        <v>3</v>
      </c>
      <c r="K66" s="156" t="s">
        <v>130</v>
      </c>
      <c r="L66" s="96">
        <v>15780616670</v>
      </c>
      <c r="M66" s="96">
        <f t="shared" si="44"/>
        <v>0</v>
      </c>
      <c r="N66" s="96">
        <v>15780616670</v>
      </c>
      <c r="O66" s="96">
        <v>2090528524</v>
      </c>
      <c r="P66" s="96">
        <v>2090528524</v>
      </c>
      <c r="Q66" s="96">
        <v>2090528524</v>
      </c>
      <c r="R66" s="142">
        <f t="shared" si="3"/>
        <v>0.13247445063247962</v>
      </c>
      <c r="S66" s="112"/>
    </row>
    <row r="67" spans="1:19" s="113" customFormat="1" ht="16.5" x14ac:dyDescent="0.2">
      <c r="A67" s="104" t="s">
        <v>11</v>
      </c>
      <c r="B67" s="105" t="s">
        <v>119</v>
      </c>
      <c r="C67" s="105" t="s">
        <v>95</v>
      </c>
      <c r="D67" s="105" t="s">
        <v>135</v>
      </c>
      <c r="E67" s="106" t="s">
        <v>99</v>
      </c>
      <c r="F67" s="106" t="s">
        <v>131</v>
      </c>
      <c r="G67" s="106"/>
      <c r="H67" s="107">
        <v>10</v>
      </c>
      <c r="I67" s="108" t="s">
        <v>2</v>
      </c>
      <c r="J67" s="109" t="s">
        <v>3</v>
      </c>
      <c r="K67" s="156" t="s">
        <v>138</v>
      </c>
      <c r="L67" s="96">
        <v>536108498.92000002</v>
      </c>
      <c r="M67" s="96">
        <f t="shared" si="44"/>
        <v>0</v>
      </c>
      <c r="N67" s="96">
        <v>536108498.92000002</v>
      </c>
      <c r="O67" s="96">
        <v>536108498.92000002</v>
      </c>
      <c r="P67" s="96">
        <v>536108498.92000002</v>
      </c>
      <c r="Q67" s="96">
        <v>536108498.92000002</v>
      </c>
      <c r="R67" s="142">
        <f t="shared" si="3"/>
        <v>1</v>
      </c>
      <c r="S67" s="112"/>
    </row>
    <row r="68" spans="1:19" s="113" customFormat="1" ht="16.5" x14ac:dyDescent="0.2">
      <c r="A68" s="104" t="s">
        <v>11</v>
      </c>
      <c r="B68" s="105" t="s">
        <v>119</v>
      </c>
      <c r="C68" s="105" t="s">
        <v>95</v>
      </c>
      <c r="D68" s="105" t="s">
        <v>135</v>
      </c>
      <c r="E68" s="106" t="s">
        <v>99</v>
      </c>
      <c r="F68" s="106" t="s">
        <v>133</v>
      </c>
      <c r="G68" s="106"/>
      <c r="H68" s="107">
        <v>10</v>
      </c>
      <c r="I68" s="108" t="s">
        <v>2</v>
      </c>
      <c r="J68" s="109" t="s">
        <v>3</v>
      </c>
      <c r="K68" s="156" t="s">
        <v>134</v>
      </c>
      <c r="L68" s="96">
        <v>978319074</v>
      </c>
      <c r="M68" s="96">
        <f t="shared" si="44"/>
        <v>-4385776</v>
      </c>
      <c r="N68" s="96">
        <v>973933298</v>
      </c>
      <c r="O68" s="96">
        <v>951345985</v>
      </c>
      <c r="P68" s="96">
        <v>939339985</v>
      </c>
      <c r="Q68" s="96">
        <v>939339985</v>
      </c>
      <c r="R68" s="142">
        <f t="shared" si="3"/>
        <v>0.97242914942901337</v>
      </c>
      <c r="S68" s="112"/>
    </row>
    <row r="69" spans="1:19" s="113" customFormat="1" ht="16.5" x14ac:dyDescent="0.2">
      <c r="A69" s="104" t="s">
        <v>11</v>
      </c>
      <c r="B69" s="105" t="s">
        <v>119</v>
      </c>
      <c r="C69" s="105" t="s">
        <v>95</v>
      </c>
      <c r="D69" s="105" t="s">
        <v>135</v>
      </c>
      <c r="E69" s="106" t="s">
        <v>99</v>
      </c>
      <c r="F69" s="106" t="s">
        <v>139</v>
      </c>
      <c r="G69" s="106"/>
      <c r="H69" s="107">
        <v>10</v>
      </c>
      <c r="I69" s="108" t="s">
        <v>2</v>
      </c>
      <c r="J69" s="109" t="s">
        <v>3</v>
      </c>
      <c r="K69" s="156" t="s">
        <v>140</v>
      </c>
      <c r="L69" s="96">
        <v>7604041307.6000004</v>
      </c>
      <c r="M69" s="96">
        <f t="shared" si="44"/>
        <v>-605576224</v>
      </c>
      <c r="N69" s="96">
        <v>6998465083.6000004</v>
      </c>
      <c r="O69" s="96">
        <v>3071497902.5999999</v>
      </c>
      <c r="P69" s="96">
        <v>2616583541.5999999</v>
      </c>
      <c r="Q69" s="96">
        <v>2616583541.5999999</v>
      </c>
      <c r="R69" s="142">
        <f t="shared" si="3"/>
        <v>0.40392967086201048</v>
      </c>
      <c r="S69" s="112"/>
    </row>
    <row r="70" spans="1:19" s="59" customFormat="1" ht="24.75" x14ac:dyDescent="0.2">
      <c r="A70" s="56" t="s">
        <v>11</v>
      </c>
      <c r="B70" s="57" t="s">
        <v>119</v>
      </c>
      <c r="C70" s="57" t="s">
        <v>95</v>
      </c>
      <c r="D70" s="57" t="s">
        <v>12</v>
      </c>
      <c r="E70" s="42"/>
      <c r="F70" s="42"/>
      <c r="G70" s="42"/>
      <c r="H70" s="43"/>
      <c r="I70" s="44"/>
      <c r="J70" s="45"/>
      <c r="K70" s="155" t="s">
        <v>141</v>
      </c>
      <c r="L70" s="46">
        <f t="shared" ref="L70:Q70" si="45">SUM(L71)</f>
        <v>135773</v>
      </c>
      <c r="M70" s="46">
        <f t="shared" si="45"/>
        <v>0</v>
      </c>
      <c r="N70" s="46">
        <f t="shared" si="45"/>
        <v>135773</v>
      </c>
      <c r="O70" s="46">
        <f t="shared" si="45"/>
        <v>135773</v>
      </c>
      <c r="P70" s="46">
        <f t="shared" si="45"/>
        <v>135773</v>
      </c>
      <c r="Q70" s="46">
        <f t="shared" si="45"/>
        <v>135773</v>
      </c>
      <c r="R70" s="132">
        <f t="shared" si="3"/>
        <v>1</v>
      </c>
      <c r="S70" s="58"/>
    </row>
    <row r="71" spans="1:19" s="113" customFormat="1" x14ac:dyDescent="0.2">
      <c r="A71" s="104" t="s">
        <v>11</v>
      </c>
      <c r="B71" s="105" t="s">
        <v>119</v>
      </c>
      <c r="C71" s="105" t="s">
        <v>95</v>
      </c>
      <c r="D71" s="105" t="s">
        <v>12</v>
      </c>
      <c r="E71" s="106" t="s">
        <v>99</v>
      </c>
      <c r="F71" s="106" t="s">
        <v>142</v>
      </c>
      <c r="G71" s="106"/>
      <c r="H71" s="107">
        <v>11</v>
      </c>
      <c r="I71" s="108" t="s">
        <v>2</v>
      </c>
      <c r="J71" s="109" t="s">
        <v>3</v>
      </c>
      <c r="K71" s="156" t="s">
        <v>143</v>
      </c>
      <c r="L71" s="96">
        <v>135773</v>
      </c>
      <c r="M71" s="96">
        <f t="shared" ref="M71" si="46">N71-L71</f>
        <v>0</v>
      </c>
      <c r="N71" s="96">
        <v>135773</v>
      </c>
      <c r="O71" s="96">
        <v>135773</v>
      </c>
      <c r="P71" s="96">
        <v>135773</v>
      </c>
      <c r="Q71" s="96">
        <v>135773</v>
      </c>
      <c r="R71" s="142">
        <f t="shared" si="3"/>
        <v>1</v>
      </c>
      <c r="S71" s="112"/>
    </row>
    <row r="72" spans="1:19" s="59" customFormat="1" ht="24.75" x14ac:dyDescent="0.2">
      <c r="A72" s="56" t="s">
        <v>11</v>
      </c>
      <c r="B72" s="57" t="s">
        <v>119</v>
      </c>
      <c r="C72" s="57" t="s">
        <v>95</v>
      </c>
      <c r="D72" s="57" t="s">
        <v>144</v>
      </c>
      <c r="E72" s="42"/>
      <c r="F72" s="42"/>
      <c r="G72" s="42"/>
      <c r="H72" s="43"/>
      <c r="I72" s="44"/>
      <c r="J72" s="45"/>
      <c r="K72" s="155" t="s">
        <v>145</v>
      </c>
      <c r="L72" s="46">
        <f t="shared" ref="L72:Q72" si="47">SUM(L73)</f>
        <v>38552040</v>
      </c>
      <c r="M72" s="46">
        <f t="shared" si="47"/>
        <v>0</v>
      </c>
      <c r="N72" s="46">
        <f t="shared" si="47"/>
        <v>38552040</v>
      </c>
      <c r="O72" s="46">
        <f t="shared" si="47"/>
        <v>12398049</v>
      </c>
      <c r="P72" s="46">
        <f t="shared" si="47"/>
        <v>0</v>
      </c>
      <c r="Q72" s="46">
        <f t="shared" si="47"/>
        <v>0</v>
      </c>
      <c r="R72" s="132">
        <f t="shared" si="3"/>
        <v>0.32159255385707214</v>
      </c>
      <c r="S72" s="58"/>
    </row>
    <row r="73" spans="1:19" s="113" customFormat="1" ht="16.5" x14ac:dyDescent="0.2">
      <c r="A73" s="104" t="s">
        <v>11</v>
      </c>
      <c r="B73" s="105" t="s">
        <v>119</v>
      </c>
      <c r="C73" s="105" t="s">
        <v>95</v>
      </c>
      <c r="D73" s="105" t="s">
        <v>144</v>
      </c>
      <c r="E73" s="106" t="s">
        <v>99</v>
      </c>
      <c r="F73" s="106" t="s">
        <v>146</v>
      </c>
      <c r="G73" s="106"/>
      <c r="H73" s="107">
        <v>11</v>
      </c>
      <c r="I73" s="108" t="s">
        <v>2</v>
      </c>
      <c r="J73" s="109" t="s">
        <v>3</v>
      </c>
      <c r="K73" s="156" t="s">
        <v>147</v>
      </c>
      <c r="L73" s="96">
        <v>38552040</v>
      </c>
      <c r="M73" s="96">
        <f t="shared" ref="M73" si="48">N73-L73</f>
        <v>0</v>
      </c>
      <c r="N73" s="96">
        <v>38552040</v>
      </c>
      <c r="O73" s="96">
        <v>12398049</v>
      </c>
      <c r="P73" s="96">
        <v>0</v>
      </c>
      <c r="Q73" s="96">
        <v>0</v>
      </c>
      <c r="R73" s="142">
        <f t="shared" si="3"/>
        <v>0.32159255385707214</v>
      </c>
      <c r="S73" s="112"/>
    </row>
    <row r="74" spans="1:19" s="59" customFormat="1" ht="41.25" x14ac:dyDescent="0.2">
      <c r="A74" s="56" t="s">
        <v>11</v>
      </c>
      <c r="B74" s="57" t="s">
        <v>119</v>
      </c>
      <c r="C74" s="57" t="s">
        <v>95</v>
      </c>
      <c r="D74" s="57" t="s">
        <v>148</v>
      </c>
      <c r="E74" s="42"/>
      <c r="F74" s="42"/>
      <c r="G74" s="42"/>
      <c r="H74" s="43"/>
      <c r="I74" s="44"/>
      <c r="J74" s="45"/>
      <c r="K74" s="155" t="s">
        <v>149</v>
      </c>
      <c r="L74" s="46">
        <f>SUM(L75:L75)</f>
        <v>5633650618</v>
      </c>
      <c r="M74" s="46">
        <f t="shared" ref="M74:N74" si="49">SUM(M75:M75)</f>
        <v>0</v>
      </c>
      <c r="N74" s="46">
        <f t="shared" si="49"/>
        <v>5633650618</v>
      </c>
      <c r="O74" s="46">
        <f t="shared" ref="O74:Q74" si="50">SUM(O75:O75)</f>
        <v>734229975</v>
      </c>
      <c r="P74" s="46">
        <f t="shared" si="50"/>
        <v>731846625</v>
      </c>
      <c r="Q74" s="46">
        <f t="shared" si="50"/>
        <v>731846625</v>
      </c>
      <c r="R74" s="132">
        <f t="shared" si="3"/>
        <v>0.13032934144940969</v>
      </c>
      <c r="S74" s="58"/>
    </row>
    <row r="75" spans="1:19" s="113" customFormat="1" ht="16.5" x14ac:dyDescent="0.2">
      <c r="A75" s="104" t="s">
        <v>11</v>
      </c>
      <c r="B75" s="105" t="s">
        <v>119</v>
      </c>
      <c r="C75" s="105" t="s">
        <v>95</v>
      </c>
      <c r="D75" s="105" t="s">
        <v>148</v>
      </c>
      <c r="E75" s="106" t="s">
        <v>99</v>
      </c>
      <c r="F75" s="106" t="s">
        <v>150</v>
      </c>
      <c r="G75" s="106"/>
      <c r="H75" s="107">
        <v>11</v>
      </c>
      <c r="I75" s="108" t="s">
        <v>2</v>
      </c>
      <c r="J75" s="109" t="s">
        <v>3</v>
      </c>
      <c r="K75" s="156" t="s">
        <v>151</v>
      </c>
      <c r="L75" s="96">
        <v>5633650618</v>
      </c>
      <c r="M75" s="96">
        <f t="shared" ref="M75" si="51">N75-L75</f>
        <v>0</v>
      </c>
      <c r="N75" s="96">
        <v>5633650618</v>
      </c>
      <c r="O75" s="96">
        <v>734229975</v>
      </c>
      <c r="P75" s="96">
        <v>731846625</v>
      </c>
      <c r="Q75" s="96">
        <v>731846625</v>
      </c>
      <c r="R75" s="142">
        <f t="shared" si="3"/>
        <v>0.13032934144940969</v>
      </c>
      <c r="S75" s="112"/>
    </row>
    <row r="76" spans="1:19" s="59" customFormat="1" ht="24.75" x14ac:dyDescent="0.2">
      <c r="A76" s="56" t="s">
        <v>11</v>
      </c>
      <c r="B76" s="57" t="s">
        <v>119</v>
      </c>
      <c r="C76" s="57" t="s">
        <v>95</v>
      </c>
      <c r="D76" s="57" t="s">
        <v>152</v>
      </c>
      <c r="E76" s="42"/>
      <c r="F76" s="42"/>
      <c r="G76" s="42"/>
      <c r="H76" s="43"/>
      <c r="I76" s="44"/>
      <c r="J76" s="45"/>
      <c r="K76" s="155" t="s">
        <v>153</v>
      </c>
      <c r="L76" s="46">
        <f>SUM(L77:L78)</f>
        <v>107884720</v>
      </c>
      <c r="M76" s="46">
        <f t="shared" ref="M76:N76" si="52">SUM(M77:M78)</f>
        <v>0</v>
      </c>
      <c r="N76" s="46">
        <f t="shared" si="52"/>
        <v>107884720</v>
      </c>
      <c r="O76" s="46">
        <f t="shared" ref="O76:Q76" si="53">SUM(O77:O78)</f>
        <v>38352181</v>
      </c>
      <c r="P76" s="46">
        <f t="shared" si="53"/>
        <v>38352181</v>
      </c>
      <c r="Q76" s="46">
        <f t="shared" si="53"/>
        <v>38352181</v>
      </c>
      <c r="R76" s="132">
        <f t="shared" si="3"/>
        <v>0.35549224208951924</v>
      </c>
      <c r="S76" s="58"/>
    </row>
    <row r="77" spans="1:19" s="113" customFormat="1" ht="16.5" x14ac:dyDescent="0.2">
      <c r="A77" s="104" t="s">
        <v>11</v>
      </c>
      <c r="B77" s="105" t="s">
        <v>119</v>
      </c>
      <c r="C77" s="105" t="s">
        <v>95</v>
      </c>
      <c r="D77" s="105" t="s">
        <v>152</v>
      </c>
      <c r="E77" s="106" t="s">
        <v>99</v>
      </c>
      <c r="F77" s="106" t="s">
        <v>139</v>
      </c>
      <c r="G77" s="106"/>
      <c r="H77" s="107">
        <v>11</v>
      </c>
      <c r="I77" s="108" t="s">
        <v>2</v>
      </c>
      <c r="J77" s="109" t="s">
        <v>3</v>
      </c>
      <c r="K77" s="156" t="s">
        <v>140</v>
      </c>
      <c r="L77" s="96">
        <v>6500000</v>
      </c>
      <c r="M77" s="96">
        <f t="shared" ref="M77:M78" si="54">N77-L77</f>
        <v>0</v>
      </c>
      <c r="N77" s="96">
        <v>6500000</v>
      </c>
      <c r="O77" s="96">
        <v>6500000</v>
      </c>
      <c r="P77" s="96">
        <v>6500000</v>
      </c>
      <c r="Q77" s="96">
        <v>6500000</v>
      </c>
      <c r="R77" s="142">
        <f t="shared" si="3"/>
        <v>1</v>
      </c>
      <c r="S77" s="112"/>
    </row>
    <row r="78" spans="1:19" s="113" customFormat="1" ht="24.75" x14ac:dyDescent="0.2">
      <c r="A78" s="104" t="s">
        <v>11</v>
      </c>
      <c r="B78" s="105" t="s">
        <v>119</v>
      </c>
      <c r="C78" s="105" t="s">
        <v>95</v>
      </c>
      <c r="D78" s="105" t="s">
        <v>152</v>
      </c>
      <c r="E78" s="106" t="s">
        <v>99</v>
      </c>
      <c r="F78" s="106" t="s">
        <v>154</v>
      </c>
      <c r="G78" s="106"/>
      <c r="H78" s="107">
        <v>11</v>
      </c>
      <c r="I78" s="108" t="s">
        <v>2</v>
      </c>
      <c r="J78" s="109" t="s">
        <v>3</v>
      </c>
      <c r="K78" s="156" t="s">
        <v>155</v>
      </c>
      <c r="L78" s="96">
        <v>101384720</v>
      </c>
      <c r="M78" s="96">
        <f t="shared" si="54"/>
        <v>0</v>
      </c>
      <c r="N78" s="96">
        <v>101384720</v>
      </c>
      <c r="O78" s="96">
        <v>31852181</v>
      </c>
      <c r="P78" s="96">
        <v>31852181</v>
      </c>
      <c r="Q78" s="96">
        <v>31852181</v>
      </c>
      <c r="R78" s="142">
        <f t="shared" si="3"/>
        <v>0.31417141557426009</v>
      </c>
      <c r="S78" s="112"/>
    </row>
    <row r="79" spans="1:19" s="59" customFormat="1" ht="16.5" x14ac:dyDescent="0.2">
      <c r="A79" s="56" t="s">
        <v>11</v>
      </c>
      <c r="B79" s="57" t="s">
        <v>119</v>
      </c>
      <c r="C79" s="57" t="s">
        <v>95</v>
      </c>
      <c r="D79" s="57" t="s">
        <v>156</v>
      </c>
      <c r="E79" s="42"/>
      <c r="F79" s="42"/>
      <c r="G79" s="42"/>
      <c r="H79" s="43"/>
      <c r="I79" s="44"/>
      <c r="J79" s="45"/>
      <c r="K79" s="155" t="s">
        <v>157</v>
      </c>
      <c r="L79" s="46">
        <f>SUM(L80:L81)</f>
        <v>951490662</v>
      </c>
      <c r="M79" s="46">
        <f t="shared" ref="M79:N79" si="55">SUM(M80:M81)</f>
        <v>0</v>
      </c>
      <c r="N79" s="46">
        <f t="shared" si="55"/>
        <v>951490662</v>
      </c>
      <c r="O79" s="46">
        <f t="shared" ref="O79:Q79" si="56">SUM(O80:O81)</f>
        <v>856341595</v>
      </c>
      <c r="P79" s="46">
        <f t="shared" si="56"/>
        <v>856341595</v>
      </c>
      <c r="Q79" s="46">
        <f t="shared" si="56"/>
        <v>856341595</v>
      </c>
      <c r="R79" s="132">
        <f t="shared" si="3"/>
        <v>0.89999999915921403</v>
      </c>
      <c r="S79" s="58"/>
    </row>
    <row r="80" spans="1:19" s="113" customFormat="1" x14ac:dyDescent="0.2">
      <c r="A80" s="104" t="s">
        <v>11</v>
      </c>
      <c r="B80" s="105" t="s">
        <v>119</v>
      </c>
      <c r="C80" s="105" t="s">
        <v>95</v>
      </c>
      <c r="D80" s="105" t="s">
        <v>156</v>
      </c>
      <c r="E80" s="106" t="s">
        <v>99</v>
      </c>
      <c r="F80" s="106" t="s">
        <v>158</v>
      </c>
      <c r="G80" s="106"/>
      <c r="H80" s="107">
        <v>11</v>
      </c>
      <c r="I80" s="108" t="s">
        <v>2</v>
      </c>
      <c r="J80" s="109" t="s">
        <v>3</v>
      </c>
      <c r="K80" s="156" t="s">
        <v>159</v>
      </c>
      <c r="L80" s="96">
        <v>24985500</v>
      </c>
      <c r="M80" s="96">
        <f t="shared" ref="M80:M81" si="57">N80-L80</f>
        <v>0</v>
      </c>
      <c r="N80" s="96">
        <v>24985500</v>
      </c>
      <c r="O80" s="96">
        <v>22486950</v>
      </c>
      <c r="P80" s="96">
        <v>22486950</v>
      </c>
      <c r="Q80" s="96">
        <v>22486950</v>
      </c>
      <c r="R80" s="142">
        <f t="shared" si="3"/>
        <v>0.9</v>
      </c>
      <c r="S80" s="112"/>
    </row>
    <row r="81" spans="1:19" s="113" customFormat="1" x14ac:dyDescent="0.2">
      <c r="A81" s="104" t="s">
        <v>11</v>
      </c>
      <c r="B81" s="105" t="s">
        <v>119</v>
      </c>
      <c r="C81" s="105" t="s">
        <v>95</v>
      </c>
      <c r="D81" s="105" t="s">
        <v>156</v>
      </c>
      <c r="E81" s="106" t="s">
        <v>99</v>
      </c>
      <c r="F81" s="106" t="s">
        <v>160</v>
      </c>
      <c r="G81" s="106"/>
      <c r="H81" s="107">
        <v>11</v>
      </c>
      <c r="I81" s="108" t="s">
        <v>2</v>
      </c>
      <c r="J81" s="109" t="s">
        <v>3</v>
      </c>
      <c r="K81" s="156" t="s">
        <v>161</v>
      </c>
      <c r="L81" s="96">
        <v>926505162</v>
      </c>
      <c r="M81" s="96">
        <f t="shared" si="57"/>
        <v>0</v>
      </c>
      <c r="N81" s="96">
        <v>926505162</v>
      </c>
      <c r="O81" s="96">
        <v>833854645</v>
      </c>
      <c r="P81" s="96">
        <v>833854645</v>
      </c>
      <c r="Q81" s="96">
        <v>833854645</v>
      </c>
      <c r="R81" s="142">
        <f t="shared" si="3"/>
        <v>0.89999999913654016</v>
      </c>
      <c r="S81" s="112"/>
    </row>
    <row r="82" spans="1:19" s="59" customFormat="1" ht="16.5" x14ac:dyDescent="0.2">
      <c r="A82" s="56" t="s">
        <v>11</v>
      </c>
      <c r="B82" s="57" t="s">
        <v>119</v>
      </c>
      <c r="C82" s="57" t="s">
        <v>95</v>
      </c>
      <c r="D82" s="57" t="s">
        <v>162</v>
      </c>
      <c r="E82" s="42"/>
      <c r="F82" s="42"/>
      <c r="G82" s="42"/>
      <c r="H82" s="43">
        <v>11</v>
      </c>
      <c r="I82" s="44" t="s">
        <v>2</v>
      </c>
      <c r="J82" s="45" t="s">
        <v>3</v>
      </c>
      <c r="K82" s="155" t="s">
        <v>163</v>
      </c>
      <c r="L82" s="46">
        <f t="shared" ref="L82:Q82" si="58">L83</f>
        <v>1742189231</v>
      </c>
      <c r="M82" s="46">
        <f t="shared" si="58"/>
        <v>0</v>
      </c>
      <c r="N82" s="46">
        <f t="shared" si="58"/>
        <v>1742189231</v>
      </c>
      <c r="O82" s="46">
        <f t="shared" si="58"/>
        <v>490867214</v>
      </c>
      <c r="P82" s="46">
        <f t="shared" si="58"/>
        <v>490867214</v>
      </c>
      <c r="Q82" s="46">
        <f t="shared" si="58"/>
        <v>490867214</v>
      </c>
      <c r="R82" s="132">
        <f t="shared" si="3"/>
        <v>0.28175309849564784</v>
      </c>
      <c r="S82" s="58"/>
    </row>
    <row r="83" spans="1:19" s="113" customFormat="1" x14ac:dyDescent="0.2">
      <c r="A83" s="143" t="s">
        <v>11</v>
      </c>
      <c r="B83" s="144" t="s">
        <v>119</v>
      </c>
      <c r="C83" s="144" t="s">
        <v>95</v>
      </c>
      <c r="D83" s="144" t="s">
        <v>162</v>
      </c>
      <c r="E83" s="145" t="s">
        <v>99</v>
      </c>
      <c r="F83" s="145" t="s">
        <v>164</v>
      </c>
      <c r="G83" s="145"/>
      <c r="H83" s="146">
        <v>11</v>
      </c>
      <c r="I83" s="147" t="s">
        <v>2</v>
      </c>
      <c r="J83" s="148" t="s">
        <v>3</v>
      </c>
      <c r="K83" s="157" t="s">
        <v>165</v>
      </c>
      <c r="L83" s="97">
        <v>1742189231</v>
      </c>
      <c r="M83" s="97">
        <f t="shared" ref="M83" si="59">N83-L83</f>
        <v>0</v>
      </c>
      <c r="N83" s="97">
        <v>1742189231</v>
      </c>
      <c r="O83" s="97">
        <v>490867214</v>
      </c>
      <c r="P83" s="97">
        <v>490867214</v>
      </c>
      <c r="Q83" s="97">
        <v>490867214</v>
      </c>
      <c r="R83" s="142">
        <f t="shared" si="3"/>
        <v>0.28175309849564784</v>
      </c>
      <c r="S83" s="112"/>
    </row>
    <row r="84" spans="1:19" s="140" customFormat="1" ht="24.75" x14ac:dyDescent="0.2">
      <c r="A84" s="150" t="s">
        <v>11</v>
      </c>
      <c r="B84" s="151" t="s">
        <v>166</v>
      </c>
      <c r="C84" s="151"/>
      <c r="D84" s="151"/>
      <c r="E84" s="151"/>
      <c r="F84" s="151"/>
      <c r="G84" s="151"/>
      <c r="H84" s="151"/>
      <c r="I84" s="152"/>
      <c r="J84" s="153"/>
      <c r="K84" s="158" t="s">
        <v>167</v>
      </c>
      <c r="L84" s="86">
        <f t="shared" ref="L84:Q84" si="60">L85</f>
        <v>5294806632.9699993</v>
      </c>
      <c r="M84" s="86">
        <f t="shared" si="60"/>
        <v>-0.99000000953674316</v>
      </c>
      <c r="N84" s="86">
        <f t="shared" si="60"/>
        <v>5294806631.9799995</v>
      </c>
      <c r="O84" s="86">
        <f t="shared" si="60"/>
        <v>2781051224.0000005</v>
      </c>
      <c r="P84" s="86">
        <f t="shared" si="60"/>
        <v>2602237071.3400002</v>
      </c>
      <c r="Q84" s="86">
        <f t="shared" si="60"/>
        <v>2602237071.3400002</v>
      </c>
      <c r="R84" s="159">
        <f t="shared" ref="R84:R93" si="61">O84/L84</f>
        <v>0.52524131980246347</v>
      </c>
      <c r="S84" s="139"/>
    </row>
    <row r="85" spans="1:19" s="59" customFormat="1" x14ac:dyDescent="0.2">
      <c r="A85" s="56" t="s">
        <v>11</v>
      </c>
      <c r="B85" s="57" t="s">
        <v>166</v>
      </c>
      <c r="C85" s="57" t="s">
        <v>95</v>
      </c>
      <c r="D85" s="57"/>
      <c r="E85" s="42"/>
      <c r="F85" s="42"/>
      <c r="G85" s="42"/>
      <c r="H85" s="43"/>
      <c r="I85" s="44"/>
      <c r="J85" s="45"/>
      <c r="K85" s="83" t="s">
        <v>96</v>
      </c>
      <c r="L85" s="46">
        <f t="shared" ref="L85:Q85" si="62">L86+L88+L90</f>
        <v>5294806632.9699993</v>
      </c>
      <c r="M85" s="46">
        <f t="shared" ref="M85:N85" si="63">M86+M88+M90</f>
        <v>-0.99000000953674316</v>
      </c>
      <c r="N85" s="46">
        <f t="shared" si="63"/>
        <v>5294806631.9799995</v>
      </c>
      <c r="O85" s="46">
        <f t="shared" si="62"/>
        <v>2781051224.0000005</v>
      </c>
      <c r="P85" s="46">
        <f t="shared" si="62"/>
        <v>2602237071.3400002</v>
      </c>
      <c r="Q85" s="46">
        <f t="shared" si="62"/>
        <v>2602237071.3400002</v>
      </c>
      <c r="R85" s="47">
        <f t="shared" si="61"/>
        <v>0.52524131980246347</v>
      </c>
      <c r="S85" s="58"/>
    </row>
    <row r="86" spans="1:19" s="59" customFormat="1" ht="41.25" x14ac:dyDescent="0.2">
      <c r="A86" s="56" t="s">
        <v>11</v>
      </c>
      <c r="B86" s="57" t="s">
        <v>166</v>
      </c>
      <c r="C86" s="57" t="s">
        <v>95</v>
      </c>
      <c r="D86" s="57" t="s">
        <v>168</v>
      </c>
      <c r="E86" s="42"/>
      <c r="F86" s="42"/>
      <c r="G86" s="42"/>
      <c r="H86" s="43"/>
      <c r="I86" s="44"/>
      <c r="J86" s="45"/>
      <c r="K86" s="81" t="s">
        <v>169</v>
      </c>
      <c r="L86" s="46">
        <f t="shared" ref="L86:Q86" si="64">SUM(L87)</f>
        <v>2054391132.4000001</v>
      </c>
      <c r="M86" s="46">
        <f t="shared" si="64"/>
        <v>-0.99000000953674316</v>
      </c>
      <c r="N86" s="46">
        <f t="shared" si="64"/>
        <v>2054391131.4100001</v>
      </c>
      <c r="O86" s="46">
        <f t="shared" si="64"/>
        <v>1547034456.23</v>
      </c>
      <c r="P86" s="46">
        <f t="shared" si="64"/>
        <v>1498412396.5699999</v>
      </c>
      <c r="Q86" s="46">
        <f t="shared" si="64"/>
        <v>1498412396.5699999</v>
      </c>
      <c r="R86" s="132">
        <f t="shared" si="61"/>
        <v>0.75303793509987993</v>
      </c>
      <c r="S86" s="58"/>
    </row>
    <row r="87" spans="1:19" s="113" customFormat="1" x14ac:dyDescent="0.2">
      <c r="A87" s="104" t="s">
        <v>11</v>
      </c>
      <c r="B87" s="105" t="s">
        <v>166</v>
      </c>
      <c r="C87" s="105" t="s">
        <v>95</v>
      </c>
      <c r="D87" s="105" t="s">
        <v>168</v>
      </c>
      <c r="E87" s="106" t="s">
        <v>99</v>
      </c>
      <c r="F87" s="106" t="s">
        <v>170</v>
      </c>
      <c r="G87" s="106"/>
      <c r="H87" s="107">
        <v>11</v>
      </c>
      <c r="I87" s="108" t="s">
        <v>2</v>
      </c>
      <c r="J87" s="109" t="s">
        <v>3</v>
      </c>
      <c r="K87" s="141" t="s">
        <v>171</v>
      </c>
      <c r="L87" s="96">
        <v>2054391132.4000001</v>
      </c>
      <c r="M87" s="96">
        <f t="shared" ref="M87" si="65">N87-L87</f>
        <v>-0.99000000953674316</v>
      </c>
      <c r="N87" s="96">
        <v>2054391131.4100001</v>
      </c>
      <c r="O87" s="96">
        <v>1547034456.23</v>
      </c>
      <c r="P87" s="96">
        <v>1498412396.5699999</v>
      </c>
      <c r="Q87" s="96">
        <v>1498412396.5699999</v>
      </c>
      <c r="R87" s="142">
        <f t="shared" si="61"/>
        <v>0.75303793509987993</v>
      </c>
      <c r="S87" s="112"/>
    </row>
    <row r="88" spans="1:19" s="59" customFormat="1" ht="16.5" x14ac:dyDescent="0.2">
      <c r="A88" s="56" t="s">
        <v>11</v>
      </c>
      <c r="B88" s="57" t="s">
        <v>166</v>
      </c>
      <c r="C88" s="57" t="s">
        <v>95</v>
      </c>
      <c r="D88" s="57" t="s">
        <v>97</v>
      </c>
      <c r="E88" s="42"/>
      <c r="F88" s="42"/>
      <c r="G88" s="42"/>
      <c r="H88" s="43"/>
      <c r="I88" s="44"/>
      <c r="J88" s="45"/>
      <c r="K88" s="81" t="s">
        <v>172</v>
      </c>
      <c r="L88" s="46">
        <f t="shared" ref="L88:Q88" si="66">SUM(L89)</f>
        <v>2836249210.25</v>
      </c>
      <c r="M88" s="46">
        <f t="shared" si="66"/>
        <v>0</v>
      </c>
      <c r="N88" s="46">
        <f t="shared" si="66"/>
        <v>2836249210.25</v>
      </c>
      <c r="O88" s="46">
        <f t="shared" si="66"/>
        <v>914612916.70000005</v>
      </c>
      <c r="P88" s="46">
        <f t="shared" si="66"/>
        <v>786367358.70000005</v>
      </c>
      <c r="Q88" s="46">
        <f t="shared" si="66"/>
        <v>786367358.70000005</v>
      </c>
      <c r="R88" s="132">
        <f t="shared" si="61"/>
        <v>0.32247269153734975</v>
      </c>
      <c r="S88" s="58"/>
    </row>
    <row r="89" spans="1:19" s="113" customFormat="1" x14ac:dyDescent="0.2">
      <c r="A89" s="104" t="s">
        <v>11</v>
      </c>
      <c r="B89" s="105" t="s">
        <v>166</v>
      </c>
      <c r="C89" s="105" t="s">
        <v>95</v>
      </c>
      <c r="D89" s="105" t="s">
        <v>97</v>
      </c>
      <c r="E89" s="106" t="s">
        <v>99</v>
      </c>
      <c r="F89" s="106" t="s">
        <v>173</v>
      </c>
      <c r="G89" s="106"/>
      <c r="H89" s="107">
        <v>11</v>
      </c>
      <c r="I89" s="108" t="s">
        <v>2</v>
      </c>
      <c r="J89" s="109" t="s">
        <v>3</v>
      </c>
      <c r="K89" s="141" t="s">
        <v>174</v>
      </c>
      <c r="L89" s="96">
        <v>2836249210.25</v>
      </c>
      <c r="M89" s="96">
        <f t="shared" ref="M89" si="67">N89-L89</f>
        <v>0</v>
      </c>
      <c r="N89" s="96">
        <v>2836249210.25</v>
      </c>
      <c r="O89" s="96">
        <v>914612916.70000005</v>
      </c>
      <c r="P89" s="96">
        <v>786367358.70000005</v>
      </c>
      <c r="Q89" s="96">
        <v>786367358.70000005</v>
      </c>
      <c r="R89" s="142">
        <f t="shared" si="61"/>
        <v>0.32247269153734975</v>
      </c>
      <c r="S89" s="112"/>
    </row>
    <row r="90" spans="1:19" s="59" customFormat="1" ht="16.5" x14ac:dyDescent="0.2">
      <c r="A90" s="56" t="s">
        <v>11</v>
      </c>
      <c r="B90" s="57" t="s">
        <v>166</v>
      </c>
      <c r="C90" s="57" t="s">
        <v>95</v>
      </c>
      <c r="D90" s="57" t="s">
        <v>101</v>
      </c>
      <c r="E90" s="42"/>
      <c r="F90" s="42"/>
      <c r="G90" s="42"/>
      <c r="H90" s="43"/>
      <c r="I90" s="44"/>
      <c r="J90" s="45"/>
      <c r="K90" s="81" t="s">
        <v>175</v>
      </c>
      <c r="L90" s="46">
        <f t="shared" ref="L90:Q90" si="68">SUM(L91:L93)</f>
        <v>404166290.31999999</v>
      </c>
      <c r="M90" s="46">
        <f t="shared" si="68"/>
        <v>0</v>
      </c>
      <c r="N90" s="46">
        <f t="shared" si="68"/>
        <v>404166290.31999999</v>
      </c>
      <c r="O90" s="46">
        <f t="shared" si="68"/>
        <v>319403851.06999999</v>
      </c>
      <c r="P90" s="46">
        <f t="shared" si="68"/>
        <v>317457316.06999999</v>
      </c>
      <c r="Q90" s="46">
        <f t="shared" si="68"/>
        <v>317457316.06999999</v>
      </c>
      <c r="R90" s="132">
        <f t="shared" si="61"/>
        <v>0.79027830553881906</v>
      </c>
      <c r="S90" s="58"/>
    </row>
    <row r="91" spans="1:19" s="113" customFormat="1" x14ac:dyDescent="0.2">
      <c r="A91" s="104" t="s">
        <v>11</v>
      </c>
      <c r="B91" s="105" t="s">
        <v>166</v>
      </c>
      <c r="C91" s="105" t="s">
        <v>95</v>
      </c>
      <c r="D91" s="105" t="s">
        <v>101</v>
      </c>
      <c r="E91" s="106" t="s">
        <v>99</v>
      </c>
      <c r="F91" s="106" t="s">
        <v>176</v>
      </c>
      <c r="G91" s="106"/>
      <c r="H91" s="107">
        <v>11</v>
      </c>
      <c r="I91" s="108" t="s">
        <v>2</v>
      </c>
      <c r="J91" s="109" t="s">
        <v>3</v>
      </c>
      <c r="K91" s="141" t="s">
        <v>177</v>
      </c>
      <c r="L91" s="96">
        <v>1446921</v>
      </c>
      <c r="M91" s="96">
        <f t="shared" ref="M91:M93" si="69">N91-L91</f>
        <v>0</v>
      </c>
      <c r="N91" s="96">
        <v>1446921</v>
      </c>
      <c r="O91" s="96">
        <v>1446921</v>
      </c>
      <c r="P91" s="96">
        <v>1446921</v>
      </c>
      <c r="Q91" s="96">
        <v>1446921</v>
      </c>
      <c r="R91" s="142">
        <f t="shared" si="61"/>
        <v>1</v>
      </c>
      <c r="S91" s="112"/>
    </row>
    <row r="92" spans="1:19" s="113" customFormat="1" ht="16.5" x14ac:dyDescent="0.2">
      <c r="A92" s="143" t="s">
        <v>11</v>
      </c>
      <c r="B92" s="144" t="s">
        <v>166</v>
      </c>
      <c r="C92" s="144" t="s">
        <v>95</v>
      </c>
      <c r="D92" s="144" t="s">
        <v>101</v>
      </c>
      <c r="E92" s="145" t="s">
        <v>99</v>
      </c>
      <c r="F92" s="147">
        <v>4399058</v>
      </c>
      <c r="G92" s="145"/>
      <c r="H92" s="146">
        <v>11</v>
      </c>
      <c r="I92" s="147"/>
      <c r="J92" s="148"/>
      <c r="K92" s="141" t="s">
        <v>194</v>
      </c>
      <c r="L92" s="97">
        <v>56568500</v>
      </c>
      <c r="M92" s="97">
        <f t="shared" si="69"/>
        <v>0</v>
      </c>
      <c r="N92" s="97">
        <v>56568500</v>
      </c>
      <c r="O92" s="97">
        <v>14199883</v>
      </c>
      <c r="P92" s="97">
        <v>12253348</v>
      </c>
      <c r="Q92" s="97">
        <v>12253348</v>
      </c>
      <c r="R92" s="142">
        <f t="shared" si="61"/>
        <v>0.25102102760370171</v>
      </c>
      <c r="S92" s="112"/>
    </row>
    <row r="93" spans="1:19" s="113" customFormat="1" ht="17.25" thickBot="1" x14ac:dyDescent="0.25">
      <c r="A93" s="160" t="s">
        <v>11</v>
      </c>
      <c r="B93" s="161" t="s">
        <v>166</v>
      </c>
      <c r="C93" s="161" t="s">
        <v>95</v>
      </c>
      <c r="D93" s="161" t="s">
        <v>101</v>
      </c>
      <c r="E93" s="162" t="s">
        <v>99</v>
      </c>
      <c r="F93" s="162" t="s">
        <v>178</v>
      </c>
      <c r="G93" s="162"/>
      <c r="H93" s="163">
        <v>11</v>
      </c>
      <c r="I93" s="164" t="s">
        <v>2</v>
      </c>
      <c r="J93" s="165" t="s">
        <v>3</v>
      </c>
      <c r="K93" s="166" t="s">
        <v>179</v>
      </c>
      <c r="L93" s="99">
        <v>346150869.31999999</v>
      </c>
      <c r="M93" s="99">
        <f t="shared" si="69"/>
        <v>0</v>
      </c>
      <c r="N93" s="99">
        <v>346150869.31999999</v>
      </c>
      <c r="O93" s="99">
        <v>303757047.06999999</v>
      </c>
      <c r="P93" s="99">
        <v>303757047.06999999</v>
      </c>
      <c r="Q93" s="99">
        <v>303757047.06999999</v>
      </c>
      <c r="R93" s="167">
        <f t="shared" si="61"/>
        <v>0.87752790471599562</v>
      </c>
      <c r="S93" s="112"/>
    </row>
    <row r="94" spans="1:19" ht="13.5" thickTop="1" x14ac:dyDescent="0.2">
      <c r="K94" s="84"/>
      <c r="L94" s="60"/>
      <c r="M94" s="202"/>
      <c r="N94" s="60"/>
      <c r="R94" s="61"/>
    </row>
    <row r="95" spans="1:19" x14ac:dyDescent="0.2">
      <c r="B95" s="13"/>
      <c r="C95" s="13"/>
      <c r="E95" s="13"/>
      <c r="H95" s="39"/>
      <c r="I95" s="13"/>
      <c r="J95" s="13"/>
      <c r="K95" s="85"/>
      <c r="L95" s="12"/>
      <c r="M95" s="203"/>
      <c r="N95" s="12"/>
      <c r="O95" s="12"/>
      <c r="P95" s="12"/>
      <c r="Q95" s="12"/>
      <c r="R95" s="12"/>
    </row>
  </sheetData>
  <mergeCells count="11">
    <mergeCell ref="A6:R6"/>
    <mergeCell ref="A12:J12"/>
    <mergeCell ref="A13:J13"/>
    <mergeCell ref="K13:K14"/>
    <mergeCell ref="L13:L14"/>
    <mergeCell ref="O13:O14"/>
    <mergeCell ref="P13:P14"/>
    <mergeCell ref="Q13:Q14"/>
    <mergeCell ref="R13:R14"/>
    <mergeCell ref="M13:M14"/>
    <mergeCell ref="N13:N14"/>
  </mergeCells>
  <phoneticPr fontId="26" type="noConversion"/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0CB8ED58041D948B734E5F85BD3D257" ma:contentTypeVersion="14" ma:contentTypeDescription="Crear nuevo documento." ma:contentTypeScope="" ma:versionID="a8c398e5287922feb0cd83b522ea9ca0">
  <xsd:schema xmlns:xsd="http://www.w3.org/2001/XMLSchema" xmlns:xs="http://www.w3.org/2001/XMLSchema" xmlns:p="http://schemas.microsoft.com/office/2006/metadata/properties" xmlns:ns2="0892d74c-3f27-4571-bc8b-a938e6445596" xmlns:ns3="df6d32e8-a103-4cb1-9f0e-4a74c4a83e73" targetNamespace="http://schemas.microsoft.com/office/2006/metadata/properties" ma:root="true" ma:fieldsID="7b46561d74890594476ea69bb27356c8" ns2:_="" ns3:_="">
    <xsd:import namespace="0892d74c-3f27-4571-bc8b-a938e6445596"/>
    <xsd:import namespace="df6d32e8-a103-4cb1-9f0e-4a74c4a83e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92d74c-3f27-4571-bc8b-a938e64455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6d32e8-a103-4cb1-9f0e-4a74c4a83e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98d4159-3250-42f2-a7b2-f755e39fef06}" ma:internalName="TaxCatchAll" ma:showField="CatchAllData" ma:web="df6d32e8-a103-4cb1-9f0e-4a74c4a83e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6d32e8-a103-4cb1-9f0e-4a74c4a83e73" xsi:nil="true"/>
    <lcf76f155ced4ddcb4097134ff3c332f xmlns="0892d74c-3f27-4571-bc8b-a938e644559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35364F6-F825-46A1-BA6E-9E0FBD29F7F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5A5C-B6F0-4EFA-919B-B1F9F32A0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92d74c-3f27-4571-bc8b-a938e6445596"/>
    <ds:schemaRef ds:uri="df6d32e8-a103-4cb1-9f0e-4a74c4a83e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20DF4D-C543-4438-BCAA-CEADA10AE90A}">
  <ds:schemaRefs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df6d32e8-a103-4cb1-9f0e-4a74c4a83e73"/>
    <ds:schemaRef ds:uri="0892d74c-3f27-4571-bc8b-a938e644559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VIGENCIA ACTUAL </vt:lpstr>
      <vt:lpstr>RESERVAS NO PUBLICAR</vt:lpstr>
      <vt:lpstr>'RESERVAS NO PUBLICAR'!Área_de_impresión</vt:lpstr>
      <vt:lpstr>'VIGENCIA ACTUAL '!Área_de_impresión</vt:lpstr>
      <vt:lpstr>'RESERVAS NO PUBLICAR'!Títulos_a_imprimir</vt:lpstr>
      <vt:lpstr>'VIGENCIA ACTUAL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2011-03-25T23:50:01Z</dcterms:created>
  <dcterms:modified xsi:type="dcterms:W3CDTF">2024-07-03T19:44:32Z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0x01010010CB8ED58041D948B734E5F85BD3D257</vt:lpwstr>
  </property>
</Properties>
</file>