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showHorizontalScroll="0" showVerticalScroll="0" xWindow="0" yWindow="0" windowWidth="24240" windowHeight="12330"/>
  </bookViews>
  <sheets>
    <sheet name="RESUMEN" sheetId="6" r:id="rId1"/>
    <sheet name="ACUMULADO A JULIO -X PROYECTO" sheetId="5" r:id="rId2"/>
    <sheet name="ENERO -PROYECTO" sheetId="1" r:id="rId3"/>
    <sheet name="FEBRERO - PROYECTO" sheetId="2" r:id="rId4"/>
    <sheet name="MARZO - PROYECTO" sheetId="3" r:id="rId5"/>
    <sheet name="ABRIL - PROYECTO" sheetId="4" r:id="rId6"/>
    <sheet name="MAYO - PROYECTO" sheetId="8" r:id="rId7"/>
    <sheet name="JUNIO-PROYECTO" sheetId="9" r:id="rId8"/>
    <sheet name="JULIO-PROYECTO" sheetId="10" r:id="rId9"/>
  </sheets>
  <definedNames>
    <definedName name="_xlchart.v1.0" hidden="1">RESUMEN!$C$50:$D$68</definedName>
    <definedName name="_xlchart.v1.1" hidden="1">RESUMEN!$E$49</definedName>
    <definedName name="_xlchart.v1.10" hidden="1">RESUMEN!$I$50:$I$68</definedName>
    <definedName name="_xlchart.v1.11" hidden="1">RESUMEN!$C$50:$D$68</definedName>
    <definedName name="_xlchart.v1.12" hidden="1">RESUMEN!$E$49</definedName>
    <definedName name="_xlchart.v1.13" hidden="1">RESUMEN!$E$50:$E$68</definedName>
    <definedName name="_xlchart.v1.14" hidden="1">RESUMEN!$F$49</definedName>
    <definedName name="_xlchart.v1.15" hidden="1">RESUMEN!$F$50:$F$68</definedName>
    <definedName name="_xlchart.v1.16" hidden="1">RESUMEN!$G$49</definedName>
    <definedName name="_xlchart.v1.17" hidden="1">RESUMEN!$G$50:$G$68</definedName>
    <definedName name="_xlchart.v1.18" hidden="1">RESUMEN!$H$49</definedName>
    <definedName name="_xlchart.v1.19" hidden="1">RESUMEN!$H$50:$H$68</definedName>
    <definedName name="_xlchart.v1.2" hidden="1">RESUMEN!$E$50:$E$68</definedName>
    <definedName name="_xlchart.v1.20" hidden="1">RESUMEN!$I$49</definedName>
    <definedName name="_xlchart.v1.21" hidden="1">RESUMEN!$I$50:$I$68</definedName>
    <definedName name="_xlchart.v1.3" hidden="1">RESUMEN!$F$49</definedName>
    <definedName name="_xlchart.v1.4" hidden="1">RESUMEN!$F$50:$F$68</definedName>
    <definedName name="_xlchart.v1.5" hidden="1">RESUMEN!$G$49</definedName>
    <definedName name="_xlchart.v1.6" hidden="1">RESUMEN!$G$50:$G$68</definedName>
    <definedName name="_xlchart.v1.7" hidden="1">RESUMEN!$H$49</definedName>
    <definedName name="_xlchart.v1.8" hidden="1">RESUMEN!$H$50:$H$68</definedName>
    <definedName name="_xlchart.v1.9" hidden="1">RESUMEN!$I$49</definedName>
  </definedNames>
  <calcPr calcId="145621"/>
</workbook>
</file>

<file path=xl/calcChain.xml><?xml version="1.0" encoding="utf-8"?>
<calcChain xmlns="http://schemas.openxmlformats.org/spreadsheetml/2006/main">
  <c r="K28" i="6" l="1"/>
  <c r="K27" i="6"/>
  <c r="K26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50" i="6"/>
  <c r="H18" i="5"/>
  <c r="J18" i="5"/>
  <c r="I18" i="5"/>
  <c r="G18" i="5"/>
  <c r="F18" i="5"/>
  <c r="E18" i="5"/>
  <c r="D18" i="5"/>
  <c r="J5" i="5"/>
  <c r="I5" i="5"/>
  <c r="H5" i="5"/>
  <c r="G5" i="5"/>
  <c r="F5" i="5"/>
  <c r="E5" i="5"/>
  <c r="D5" i="5"/>
  <c r="K68" i="6" l="1"/>
  <c r="E18" i="10" l="1"/>
  <c r="F18" i="10"/>
  <c r="G18" i="10"/>
  <c r="H18" i="10"/>
  <c r="I18" i="10"/>
  <c r="J18" i="10"/>
  <c r="D18" i="10"/>
  <c r="J5" i="10"/>
  <c r="I5" i="10"/>
  <c r="H5" i="10"/>
  <c r="G5" i="10"/>
  <c r="F5" i="10"/>
  <c r="E5" i="10"/>
  <c r="D5" i="10"/>
  <c r="J18" i="9" l="1"/>
  <c r="I18" i="9"/>
  <c r="H18" i="9"/>
  <c r="G18" i="9"/>
  <c r="F18" i="9"/>
  <c r="E18" i="9"/>
  <c r="D18" i="9"/>
  <c r="J5" i="9"/>
  <c r="I5" i="9"/>
  <c r="H5" i="9"/>
  <c r="G5" i="9"/>
  <c r="F5" i="9"/>
  <c r="E5" i="9"/>
  <c r="D5" i="9"/>
  <c r="J37" i="8"/>
  <c r="I37" i="8"/>
  <c r="H37" i="8"/>
  <c r="G37" i="8"/>
  <c r="F37" i="8"/>
  <c r="E37" i="8"/>
  <c r="D37" i="8"/>
  <c r="J18" i="8"/>
  <c r="I18" i="8"/>
  <c r="H18" i="8"/>
  <c r="G18" i="8"/>
  <c r="F18" i="8"/>
  <c r="E18" i="8"/>
  <c r="D18" i="8"/>
  <c r="J5" i="8"/>
  <c r="I5" i="8"/>
  <c r="H5" i="8"/>
  <c r="G5" i="8"/>
  <c r="F5" i="8"/>
  <c r="E5" i="8"/>
  <c r="D5" i="8"/>
  <c r="J37" i="4"/>
  <c r="I37" i="4"/>
  <c r="H37" i="4"/>
  <c r="G37" i="4"/>
  <c r="F37" i="4"/>
  <c r="E37" i="4"/>
  <c r="D37" i="4"/>
  <c r="J18" i="4"/>
  <c r="I18" i="4"/>
  <c r="H18" i="4"/>
  <c r="G18" i="4"/>
  <c r="F18" i="4"/>
  <c r="E18" i="4"/>
  <c r="D18" i="4"/>
  <c r="J5" i="4"/>
  <c r="I5" i="4"/>
  <c r="H5" i="4"/>
  <c r="G5" i="4"/>
  <c r="F5" i="4"/>
  <c r="E5" i="4"/>
  <c r="D5" i="4"/>
  <c r="J37" i="3"/>
  <c r="I37" i="3"/>
  <c r="H37" i="3"/>
  <c r="G37" i="3"/>
  <c r="F37" i="3"/>
  <c r="E37" i="3"/>
  <c r="D37" i="3"/>
  <c r="J18" i="3"/>
  <c r="I18" i="3"/>
  <c r="H18" i="3"/>
  <c r="G18" i="3"/>
  <c r="F18" i="3"/>
  <c r="E18" i="3"/>
  <c r="D18" i="3"/>
  <c r="J5" i="3"/>
  <c r="I5" i="3"/>
  <c r="H5" i="3"/>
  <c r="G5" i="3"/>
  <c r="F5" i="3"/>
  <c r="E5" i="3"/>
  <c r="D5" i="3"/>
  <c r="J18" i="2"/>
  <c r="I18" i="2"/>
  <c r="H18" i="2"/>
  <c r="G18" i="2"/>
  <c r="F18" i="2"/>
  <c r="E18" i="2"/>
  <c r="D18" i="2"/>
  <c r="J5" i="2"/>
  <c r="I5" i="2"/>
  <c r="H5" i="2"/>
  <c r="G5" i="2"/>
  <c r="F5" i="2"/>
  <c r="E5" i="2"/>
  <c r="D5" i="2"/>
  <c r="J37" i="1"/>
  <c r="I37" i="1"/>
  <c r="H37" i="1"/>
  <c r="G37" i="1"/>
  <c r="F37" i="1"/>
  <c r="E37" i="1"/>
  <c r="D37" i="1"/>
  <c r="J18" i="1"/>
  <c r="I18" i="1"/>
  <c r="H18" i="1"/>
  <c r="G18" i="1"/>
  <c r="F18" i="1"/>
  <c r="E18" i="1"/>
  <c r="D18" i="1"/>
  <c r="J5" i="1"/>
  <c r="I5" i="1"/>
  <c r="H5" i="1"/>
  <c r="G5" i="1"/>
  <c r="F5" i="1"/>
  <c r="E5" i="1"/>
  <c r="D5" i="1"/>
  <c r="J68" i="6"/>
  <c r="I68" i="6"/>
  <c r="H68" i="6"/>
  <c r="G68" i="6"/>
  <c r="F68" i="6"/>
  <c r="E68" i="6"/>
  <c r="J67" i="6"/>
  <c r="I67" i="6"/>
  <c r="H67" i="6"/>
  <c r="G67" i="6"/>
  <c r="F67" i="6"/>
  <c r="J66" i="6"/>
  <c r="I66" i="6"/>
  <c r="H66" i="6"/>
  <c r="G66" i="6"/>
  <c r="F66" i="6"/>
  <c r="J65" i="6"/>
  <c r="I65" i="6"/>
  <c r="H65" i="6"/>
  <c r="G65" i="6"/>
  <c r="J64" i="6"/>
  <c r="I64" i="6"/>
  <c r="H64" i="6"/>
  <c r="G64" i="6"/>
  <c r="F64" i="6"/>
  <c r="J63" i="6"/>
  <c r="I63" i="6"/>
  <c r="H63" i="6"/>
  <c r="G63" i="6"/>
  <c r="J62" i="6"/>
  <c r="I62" i="6"/>
  <c r="H62" i="6"/>
  <c r="G62" i="6"/>
  <c r="F62" i="6"/>
  <c r="J61" i="6"/>
  <c r="I61" i="6"/>
  <c r="H61" i="6"/>
  <c r="G61" i="6"/>
  <c r="F61" i="6"/>
  <c r="J60" i="6"/>
  <c r="I60" i="6"/>
  <c r="G60" i="6"/>
  <c r="J59" i="6"/>
  <c r="I59" i="6"/>
  <c r="H59" i="6"/>
  <c r="G59" i="6"/>
  <c r="F59" i="6"/>
  <c r="J58" i="6"/>
  <c r="I58" i="6"/>
  <c r="H58" i="6"/>
  <c r="G58" i="6"/>
  <c r="F58" i="6"/>
  <c r="E58" i="6"/>
  <c r="J57" i="6"/>
  <c r="I57" i="6"/>
  <c r="H57" i="6"/>
  <c r="G57" i="6"/>
  <c r="F57" i="6"/>
  <c r="J56" i="6"/>
  <c r="I56" i="6"/>
  <c r="H56" i="6"/>
  <c r="G56" i="6"/>
  <c r="F56" i="6"/>
  <c r="J55" i="6"/>
  <c r="I55" i="6"/>
  <c r="H55" i="6"/>
  <c r="G55" i="6"/>
  <c r="F55" i="6"/>
  <c r="E55" i="6"/>
  <c r="J54" i="6"/>
  <c r="I54" i="6"/>
  <c r="H54" i="6"/>
  <c r="G54" i="6"/>
  <c r="J53" i="6"/>
  <c r="I53" i="6"/>
  <c r="H53" i="6"/>
  <c r="G53" i="6"/>
  <c r="F53" i="6"/>
  <c r="J52" i="6"/>
  <c r="I52" i="6"/>
  <c r="H52" i="6"/>
  <c r="G52" i="6"/>
  <c r="J51" i="6"/>
  <c r="I51" i="6"/>
  <c r="H51" i="6"/>
  <c r="G51" i="6"/>
  <c r="F51" i="6"/>
  <c r="J50" i="6"/>
  <c r="I50" i="6"/>
  <c r="H50" i="6"/>
  <c r="G50" i="6"/>
  <c r="F50" i="6"/>
  <c r="E50" i="6"/>
  <c r="J28" i="6"/>
  <c r="I28" i="6"/>
  <c r="H28" i="6"/>
  <c r="G28" i="6"/>
  <c r="F28" i="6"/>
  <c r="E28" i="6"/>
  <c r="J27" i="6"/>
  <c r="I27" i="6"/>
  <c r="H27" i="6"/>
  <c r="G27" i="6"/>
  <c r="F27" i="6"/>
  <c r="E27" i="6"/>
  <c r="J26" i="6"/>
  <c r="I26" i="6"/>
  <c r="H26" i="6"/>
  <c r="G26" i="6"/>
  <c r="F26" i="6"/>
  <c r="E26" i="6"/>
</calcChain>
</file>

<file path=xl/sharedStrings.xml><?xml version="1.0" encoding="utf-8"?>
<sst xmlns="http://schemas.openxmlformats.org/spreadsheetml/2006/main" count="897" uniqueCount="100">
  <si>
    <t/>
  </si>
  <si>
    <t>Actual</t>
  </si>
  <si>
    <t>Enero-Enero</t>
  </si>
  <si>
    <t>RUBRO</t>
  </si>
  <si>
    <t>DESCRIPCION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</si>
  <si>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</si>
  <si>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</si>
  <si>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</si>
  <si>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</si>
  <si>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</si>
  <si>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</si>
  <si>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</si>
  <si>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A-01-01-01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</si>
  <si>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</si>
  <si>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</si>
  <si>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</si>
  <si>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</si>
  <si>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</si>
  <si>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</si>
  <si>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</si>
  <si>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</si>
  <si>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</si>
  <si>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</si>
  <si>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</si>
  <si>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</si>
  <si>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</si>
  <si>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</si>
  <si>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</si>
  <si>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</si>
  <si>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</si>
  <si>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</si>
  <si>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</si>
  <si>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</si>
  <si>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</si>
  <si>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</si>
  <si>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</si>
  <si>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</si>
  <si>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</si>
  <si>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</si>
  <si>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</si>
  <si>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</si>
  <si>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</si>
  <si>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</si>
  <si>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</si>
  <si>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</si>
  <si>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</si>
  <si>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</si>
  <si>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</si>
  <si>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</si>
  <si>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</si>
  <si>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</si>
  <si>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</si>
  <si>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</si>
  <si>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</si>
  <si>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</si>
  <si>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</si>
  <si>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</si>
  <si>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</si>
  <si>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</si>
  <si>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</si>
  <si>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</si>
  <si>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</si>
  <si>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</si>
  <si>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</si>
  <si>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</si>
  <si>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</si>
  <si>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</si>
  <si>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</si>
  <si>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</si>
  <si>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</si>
  <si>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</si>
  <si>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</si>
  <si>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Febrero</t>
  </si>
  <si>
    <t>Marzo</t>
  </si>
  <si>
    <t>Abril</t>
  </si>
  <si>
    <t>PRESUPUSTO TOTAL</t>
  </si>
  <si>
    <t>FUNCIONAMIENTO</t>
  </si>
  <si>
    <t>INVERSION</t>
  </si>
  <si>
    <t>FUNCI0NAMIENTO</t>
  </si>
  <si>
    <t>SERVICOS PERSONALES</t>
  </si>
  <si>
    <t>GASTOS GENERALES</t>
  </si>
  <si>
    <t>TRANSFERENCIAS</t>
  </si>
  <si>
    <t>ENERO</t>
  </si>
  <si>
    <t>FEBRERO</t>
  </si>
  <si>
    <t>MARZO</t>
  </si>
  <si>
    <t>ABRIL</t>
  </si>
  <si>
    <t>en miles de $</t>
  </si>
  <si>
    <t>GASTOS DE FUNCIONAMIENTO - COMPROMISOS PRESUPUESTALES</t>
  </si>
  <si>
    <t>GASTOS DE INVERSION - COMPROMISOS PRESUPUESTALES</t>
  </si>
  <si>
    <t>Mayo</t>
  </si>
  <si>
    <t>MAYO</t>
  </si>
  <si>
    <t>JUNIO</t>
  </si>
  <si>
    <t>Año Fiscal:</t>
  </si>
  <si>
    <t>Vigencia:</t>
  </si>
  <si>
    <t>Periodo:</t>
  </si>
  <si>
    <t>TOTAL PRESUPUESTO</t>
  </si>
  <si>
    <t>JULIO</t>
  </si>
  <si>
    <t>Julio</t>
  </si>
  <si>
    <t>Enero-Julio</t>
  </si>
  <si>
    <t>TOTAL ACUMULADO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</si>
</sst>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_-* #,##0_-;\-* #,##0_-;_-* &quot;-&quot;??_-;_-@_-"/>
    <numFmt numFmtId="167" formatCode="&quot;$&quot;\ #,##0.00"/>
  </numFmts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1"/>
      <name val="Calibri"/>
      <family val="2"/>
    </font>
    <font>
      <b/>
      <sz val="9"/>
      <color rgb="FF000000"/>
      <name val="Times New Roman"/>
      <family val="1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204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3" xfId="0" applyNumberFormat="1" applyFont="1" applyFill="1" applyBorder="1" applyAlignment="1">
      <alignment vertical="center" wrapText="1" readingOrder="1"/>
    </xf>
    <xf numFmtId="0" fontId="3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center" vertical="center" wrapText="1" readingOrder="1"/>
    </xf>
    <xf numFmtId="0" fontId="2" fillId="0" borderId="5" xfId="0" applyNumberFormat="1" applyFont="1" applyFill="1" applyBorder="1" applyAlignment="1">
      <alignment horizontal="center" vertical="center" wrapText="1" readingOrder="1"/>
    </xf>
    <xf numFmtId="0" fontId="2" fillId="0" borderId="6" xfId="0" applyNumberFormat="1" applyFont="1" applyFill="1" applyBorder="1" applyAlignment="1">
      <alignment horizontal="center" vertical="center" wrapText="1" readingOrder="1"/>
    </xf>
    <xf numFmtId="0" fontId="3" fillId="0" borderId="7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horizontal="left" vertical="center" wrapText="1" readingOrder="1"/>
    </xf>
    <xf numFmtId="165" fontId="3" fillId="0" borderId="8" xfId="0" applyNumberFormat="1" applyFont="1" applyFill="1" applyBorder="1" applyAlignment="1">
      <alignment horizontal="right" vertical="center" wrapText="1" readingOrder="1"/>
    </xf>
    <xf numFmtId="165" fontId="3" fillId="0" borderId="9" xfId="0" applyNumberFormat="1" applyFont="1" applyFill="1" applyBorder="1" applyAlignment="1">
      <alignment horizontal="right" vertical="center" wrapText="1" readingOrder="1"/>
    </xf>
    <xf numFmtId="0" fontId="2" fillId="0" borderId="13" xfId="0" applyNumberFormat="1" applyFont="1" applyFill="1" applyBorder="1" applyAlignment="1">
      <alignment horizontal="center" vertical="center" wrapText="1" readingOrder="1"/>
    </xf>
    <xf numFmtId="0" fontId="2" fillId="0" borderId="14" xfId="0" applyNumberFormat="1" applyFont="1" applyFill="1" applyBorder="1" applyAlignment="1">
      <alignment horizontal="center" vertical="center" wrapText="1" readingOrder="1"/>
    </xf>
    <xf numFmtId="0" fontId="2" fillId="0" borderId="15" xfId="0" applyNumberFormat="1" applyFont="1" applyFill="1" applyBorder="1" applyAlignment="1">
      <alignment horizontal="center" vertical="center" wrapText="1" readingOrder="1"/>
    </xf>
    <xf numFmtId="0" fontId="3" fillId="0" borderId="19" xfId="0" applyNumberFormat="1" applyFont="1" applyFill="1" applyBorder="1" applyAlignment="1">
      <alignment vertical="center" wrapText="1" readingOrder="1"/>
    </xf>
    <xf numFmtId="0" fontId="3" fillId="0" borderId="20" xfId="0" applyNumberFormat="1" applyFont="1" applyFill="1" applyBorder="1" applyAlignment="1">
      <alignment horizontal="left" vertical="center" wrapText="1" readingOrder="1"/>
    </xf>
    <xf numFmtId="165" fontId="3" fillId="0" borderId="20" xfId="0" applyNumberFormat="1" applyFont="1" applyFill="1" applyBorder="1" applyAlignment="1">
      <alignment horizontal="right" vertical="center" wrapText="1" readingOrder="1"/>
    </xf>
    <xf numFmtId="165" fontId="3" fillId="0" borderId="21" xfId="0" applyNumberFormat="1" applyFont="1" applyFill="1" applyBorder="1" applyAlignment="1">
      <alignment horizontal="right" vertical="center" wrapText="1" readingOrder="1"/>
    </xf>
    <xf numFmtId="0" fontId="4" fillId="0" borderId="3" xfId="0" applyNumberFormat="1" applyFont="1" applyFill="1" applyBorder="1" applyAlignment="1">
      <alignment horizontal="right" vertical="center" wrapText="1" readingOrder="1"/>
    </xf>
    <xf numFmtId="0" fontId="2" fillId="0" borderId="22" xfId="0" applyNumberFormat="1" applyFont="1" applyFill="1" applyBorder="1" applyAlignment="1">
      <alignment horizontal="center" vertical="center" wrapText="1" readingOrder="1"/>
    </xf>
    <xf numFmtId="0" fontId="3" fillId="0" borderId="22" xfId="0" applyNumberFormat="1" applyFont="1" applyFill="1" applyBorder="1" applyAlignment="1">
      <alignment horizontal="center" vertical="center" wrapText="1" readingOrder="1"/>
    </xf>
    <xf numFmtId="0" fontId="3" fillId="0" borderId="23" xfId="0" applyNumberFormat="1" applyFont="1" applyFill="1" applyBorder="1" applyAlignment="1">
      <alignment vertical="center" wrapText="1" readingOrder="1"/>
    </xf>
    <xf numFmtId="0" fontId="3" fillId="0" borderId="24" xfId="0" applyNumberFormat="1" applyFont="1" applyFill="1" applyBorder="1" applyAlignment="1">
      <alignment horizontal="left" vertical="center" wrapText="1" readingOrder="1"/>
    </xf>
    <xf numFmtId="165" fontId="3" fillId="0" borderId="24" xfId="0" applyNumberFormat="1" applyFont="1" applyFill="1" applyBorder="1" applyAlignment="1">
      <alignment horizontal="right" vertical="center" wrapText="1" readingOrder="1"/>
    </xf>
    <xf numFmtId="165" fontId="3" fillId="0" borderId="25" xfId="0" applyNumberFormat="1" applyFont="1" applyFill="1" applyBorder="1" applyAlignment="1">
      <alignment horizontal="right" vertical="center" wrapText="1" readingOrder="1"/>
    </xf>
    <xf numFmtId="0" fontId="3" fillId="0" borderId="26" xfId="0" applyNumberFormat="1" applyFont="1" applyFill="1" applyBorder="1" applyAlignment="1">
      <alignment vertical="center" wrapText="1" readingOrder="1"/>
    </xf>
    <xf numFmtId="0" fontId="3" fillId="0" borderId="27" xfId="0" applyNumberFormat="1" applyFont="1" applyFill="1" applyBorder="1" applyAlignment="1">
      <alignment horizontal="left" vertical="center" wrapText="1" readingOrder="1"/>
    </xf>
    <xf numFmtId="165" fontId="3" fillId="0" borderId="27" xfId="0" applyNumberFormat="1" applyFont="1" applyFill="1" applyBorder="1" applyAlignment="1">
      <alignment horizontal="right" vertical="center" wrapText="1" readingOrder="1"/>
    </xf>
    <xf numFmtId="165" fontId="3" fillId="0" borderId="28" xfId="0" applyNumberFormat="1" applyFont="1" applyFill="1" applyBorder="1" applyAlignment="1">
      <alignment horizontal="right" vertical="center" wrapText="1" readingOrder="1"/>
    </xf>
    <xf numFmtId="0" fontId="6" fillId="0" borderId="0" xfId="0" applyFont="1" applyFill="1" applyBorder="1"/>
    <xf numFmtId="0" fontId="3" fillId="2" borderId="7" xfId="0" applyNumberFormat="1" applyFont="1" applyFill="1" applyBorder="1" applyAlignment="1">
      <alignment vertical="center" wrapText="1" readingOrder="1"/>
    </xf>
    <xf numFmtId="165" fontId="3" fillId="2" borderId="8" xfId="0" applyNumberFormat="1" applyFont="1" applyFill="1" applyBorder="1" applyAlignment="1">
      <alignment horizontal="right" vertical="center" wrapText="1" readingOrder="1"/>
    </xf>
    <xf numFmtId="165" fontId="3" fillId="2" borderId="9" xfId="0" applyNumberFormat="1" applyFont="1" applyFill="1" applyBorder="1" applyAlignment="1">
      <alignment horizontal="right" vertical="center" wrapText="1" readingOrder="1"/>
    </xf>
    <xf numFmtId="0" fontId="2" fillId="2" borderId="29" xfId="0" applyNumberFormat="1" applyFont="1" applyFill="1" applyBorder="1" applyAlignment="1">
      <alignment horizontal="center" vertical="center" wrapText="1" readingOrder="1"/>
    </xf>
    <xf numFmtId="0" fontId="3" fillId="3" borderId="32" xfId="0" applyNumberFormat="1" applyFont="1" applyFill="1" applyBorder="1" applyAlignment="1">
      <alignment vertical="center" wrapText="1" readingOrder="1"/>
    </xf>
    <xf numFmtId="0" fontId="8" fillId="0" borderId="22" xfId="0" applyNumberFormat="1" applyFont="1" applyFill="1" applyBorder="1" applyAlignment="1">
      <alignment horizontal="center" vertical="center" wrapText="1" readingOrder="1"/>
    </xf>
    <xf numFmtId="0" fontId="8" fillId="3" borderId="32" xfId="0" applyNumberFormat="1" applyFont="1" applyFill="1" applyBorder="1" applyAlignment="1">
      <alignment vertical="center" wrapText="1" readingOrder="1"/>
    </xf>
    <xf numFmtId="0" fontId="8" fillId="3" borderId="33" xfId="0" applyNumberFormat="1" applyFont="1" applyFill="1" applyBorder="1" applyAlignment="1">
      <alignment horizontal="center" vertical="center" wrapText="1" readingOrder="1"/>
    </xf>
    <xf numFmtId="165" fontId="8" fillId="3" borderId="33" xfId="0" applyNumberFormat="1" applyFont="1" applyFill="1" applyBorder="1" applyAlignment="1">
      <alignment horizontal="right" vertical="center" wrapText="1" readingOrder="1"/>
    </xf>
    <xf numFmtId="165" fontId="8" fillId="3" borderId="3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165" fontId="2" fillId="2" borderId="30" xfId="0" applyNumberFormat="1" applyFont="1" applyFill="1" applyBorder="1" applyAlignment="1">
      <alignment horizontal="center" vertical="center" wrapText="1" readingOrder="1"/>
    </xf>
    <xf numFmtId="165" fontId="2" fillId="2" borderId="31" xfId="0" applyNumberFormat="1" applyFont="1" applyFill="1" applyBorder="1" applyAlignment="1">
      <alignment horizontal="center" vertical="center" wrapText="1" readingOrder="1"/>
    </xf>
    <xf numFmtId="165" fontId="3" fillId="0" borderId="30" xfId="0" applyNumberFormat="1" applyFont="1" applyFill="1" applyBorder="1" applyAlignment="1">
      <alignment horizontal="right" vertical="center" wrapText="1" readingOrder="1"/>
    </xf>
    <xf numFmtId="0" fontId="3" fillId="0" borderId="29" xfId="0" applyNumberFormat="1" applyFont="1" applyFill="1" applyBorder="1" applyAlignment="1">
      <alignment vertical="center" wrapText="1" readingOrder="1"/>
    </xf>
    <xf numFmtId="0" fontId="3" fillId="0" borderId="30" xfId="0" applyNumberFormat="1" applyFont="1" applyFill="1" applyBorder="1" applyAlignment="1">
      <alignment horizontal="left" vertical="center" wrapText="1" readingOrder="1"/>
    </xf>
    <xf numFmtId="165" fontId="3" fillId="0" borderId="31" xfId="0" applyNumberFormat="1" applyFont="1" applyFill="1" applyBorder="1" applyAlignment="1">
      <alignment horizontal="right" vertical="center" wrapText="1" readingOrder="1"/>
    </xf>
    <xf numFmtId="0" fontId="2" fillId="2" borderId="36" xfId="0" applyNumberFormat="1" applyFont="1" applyFill="1" applyBorder="1" applyAlignment="1">
      <alignment horizontal="center" vertical="center" wrapText="1" readingOrder="1"/>
    </xf>
    <xf numFmtId="165" fontId="2" fillId="2" borderId="35" xfId="0" applyNumberFormat="1" applyFont="1" applyFill="1" applyBorder="1" applyAlignment="1">
      <alignment horizontal="center" vertical="center" wrapText="1" readingOrder="1"/>
    </xf>
    <xf numFmtId="165" fontId="2" fillId="2" borderId="37" xfId="0" applyNumberFormat="1" applyFont="1" applyFill="1" applyBorder="1" applyAlignment="1">
      <alignment horizontal="center" vertical="center" wrapText="1" readingOrder="1"/>
    </xf>
    <xf numFmtId="0" fontId="8" fillId="2" borderId="36" xfId="0" applyNumberFormat="1" applyFont="1" applyFill="1" applyBorder="1" applyAlignment="1">
      <alignment vertical="center" wrapText="1" readingOrder="1"/>
    </xf>
    <xf numFmtId="165" fontId="8" fillId="2" borderId="35" xfId="0" applyNumberFormat="1" applyFont="1" applyFill="1" applyBorder="1" applyAlignment="1">
      <alignment horizontal="right" vertical="center" wrapText="1" readingOrder="1"/>
    </xf>
    <xf numFmtId="165" fontId="8" fillId="2" borderId="37" xfId="0" applyNumberFormat="1" applyFont="1" applyFill="1" applyBorder="1" applyAlignment="1">
      <alignment horizontal="right" vertical="center" wrapText="1" readingOrder="1"/>
    </xf>
    <xf numFmtId="0" fontId="10" fillId="2" borderId="35" xfId="0" applyNumberFormat="1" applyFont="1" applyFill="1" applyBorder="1" applyAlignment="1">
      <alignment horizontal="center" vertical="center" wrapText="1" readingOrder="1"/>
    </xf>
    <xf numFmtId="0" fontId="8" fillId="2" borderId="35" xfId="0" applyNumberFormat="1" applyFont="1" applyFill="1" applyBorder="1" applyAlignment="1">
      <alignment horizontal="center" vertical="center" wrapText="1" readingOrder="1"/>
    </xf>
    <xf numFmtId="0" fontId="8" fillId="3" borderId="16" xfId="0" applyNumberFormat="1" applyFont="1" applyFill="1" applyBorder="1" applyAlignment="1">
      <alignment vertical="center" wrapText="1" readingOrder="1"/>
    </xf>
    <xf numFmtId="0" fontId="8" fillId="3" borderId="17" xfId="0" applyNumberFormat="1" applyFont="1" applyFill="1" applyBorder="1" applyAlignment="1">
      <alignment horizontal="center" vertical="center" wrapText="1" readingOrder="1"/>
    </xf>
    <xf numFmtId="165" fontId="8" fillId="3" borderId="17" xfId="0" applyNumberFormat="1" applyFont="1" applyFill="1" applyBorder="1" applyAlignment="1">
      <alignment horizontal="right" vertical="center" wrapText="1" readingOrder="1"/>
    </xf>
    <xf numFmtId="165" fontId="8" fillId="3" borderId="18" xfId="0" applyNumberFormat="1" applyFont="1" applyFill="1" applyBorder="1" applyAlignment="1">
      <alignment horizontal="right" vertical="center" wrapText="1" readingOrder="1"/>
    </xf>
    <xf numFmtId="0" fontId="10" fillId="2" borderId="30" xfId="0" applyNumberFormat="1" applyFont="1" applyFill="1" applyBorder="1" applyAlignment="1">
      <alignment horizontal="center" vertical="center" wrapText="1" readingOrder="1"/>
    </xf>
    <xf numFmtId="0" fontId="7" fillId="2" borderId="8" xfId="0" applyNumberFormat="1" applyFont="1" applyFill="1" applyBorder="1" applyAlignment="1">
      <alignment horizontal="left" vertical="center" wrapText="1" readingOrder="1"/>
    </xf>
    <xf numFmtId="166" fontId="1" fillId="0" borderId="0" xfId="1" applyNumberFormat="1" applyFont="1" applyFill="1" applyBorder="1"/>
    <xf numFmtId="166" fontId="6" fillId="0" borderId="0" xfId="1" applyNumberFormat="1" applyFont="1" applyFill="1" applyBorder="1"/>
    <xf numFmtId="0" fontId="6" fillId="0" borderId="7" xfId="0" applyFont="1" applyFill="1" applyBorder="1"/>
    <xf numFmtId="166" fontId="1" fillId="0" borderId="8" xfId="1" applyNumberFormat="1" applyFont="1" applyFill="1" applyBorder="1"/>
    <xf numFmtId="166" fontId="1" fillId="0" borderId="9" xfId="1" applyNumberFormat="1" applyFont="1" applyFill="1" applyBorder="1"/>
    <xf numFmtId="0" fontId="6" fillId="0" borderId="10" xfId="0" applyFont="1" applyFill="1" applyBorder="1"/>
    <xf numFmtId="166" fontId="1" fillId="0" borderId="11" xfId="1" applyNumberFormat="1" applyFont="1" applyFill="1" applyBorder="1"/>
    <xf numFmtId="166" fontId="1" fillId="0" borderId="12" xfId="1" applyNumberFormat="1" applyFont="1" applyFill="1" applyBorder="1"/>
    <xf numFmtId="0" fontId="6" fillId="0" borderId="23" xfId="0" applyFont="1" applyFill="1" applyBorder="1"/>
    <xf numFmtId="166" fontId="6" fillId="0" borderId="24" xfId="1" applyNumberFormat="1" applyFont="1" applyFill="1" applyBorder="1"/>
    <xf numFmtId="166" fontId="1" fillId="0" borderId="24" xfId="1" applyNumberFormat="1" applyFont="1" applyFill="1" applyBorder="1"/>
    <xf numFmtId="166" fontId="1" fillId="0" borderId="25" xfId="1" applyNumberFormat="1" applyFont="1" applyFill="1" applyBorder="1"/>
    <xf numFmtId="0" fontId="1" fillId="0" borderId="41" xfId="0" applyFont="1" applyFill="1" applyBorder="1"/>
    <xf numFmtId="0" fontId="1" fillId="0" borderId="36" xfId="0" applyFont="1" applyFill="1" applyBorder="1"/>
    <xf numFmtId="0" fontId="3" fillId="0" borderId="43" xfId="0" applyNumberFormat="1" applyFont="1" applyFill="1" applyBorder="1" applyAlignment="1">
      <alignment vertical="center" wrapText="1" readingOrder="1"/>
    </xf>
    <xf numFmtId="0" fontId="3" fillId="0" borderId="45" xfId="0" applyNumberFormat="1" applyFont="1" applyFill="1" applyBorder="1" applyAlignment="1">
      <alignment vertical="center" wrapText="1" readingOrder="1"/>
    </xf>
    <xf numFmtId="166" fontId="3" fillId="0" borderId="8" xfId="1" applyNumberFormat="1" applyFont="1" applyFill="1" applyBorder="1" applyAlignment="1">
      <alignment horizontal="left" vertical="center" wrapText="1" readingOrder="1"/>
    </xf>
    <xf numFmtId="166" fontId="3" fillId="0" borderId="8" xfId="1" applyNumberFormat="1" applyFont="1" applyFill="1" applyBorder="1" applyAlignment="1">
      <alignment horizontal="right" vertical="center" wrapText="1" readingOrder="1"/>
    </xf>
    <xf numFmtId="166" fontId="1" fillId="0" borderId="24" xfId="1" applyNumberFormat="1" applyFont="1" applyFill="1" applyBorder="1" applyAlignment="1">
      <alignment horizontal="right"/>
    </xf>
    <xf numFmtId="166" fontId="1" fillId="0" borderId="8" xfId="1" applyNumberFormat="1" applyFont="1" applyFill="1" applyBorder="1" applyAlignment="1">
      <alignment horizontal="right"/>
    </xf>
    <xf numFmtId="166" fontId="1" fillId="0" borderId="11" xfId="1" applyNumberFormat="1" applyFont="1" applyFill="1" applyBorder="1" applyAlignment="1">
      <alignment horizontal="right"/>
    </xf>
    <xf numFmtId="166" fontId="6" fillId="0" borderId="0" xfId="1" applyNumberFormat="1" applyFont="1" applyFill="1" applyBorder="1" applyAlignment="1">
      <alignment horizontal="center"/>
    </xf>
    <xf numFmtId="166" fontId="6" fillId="0" borderId="35" xfId="1" applyNumberFormat="1" applyFont="1" applyFill="1" applyBorder="1" applyAlignment="1">
      <alignment horizontal="center"/>
    </xf>
    <xf numFmtId="166" fontId="3" fillId="0" borderId="27" xfId="1" applyNumberFormat="1" applyFont="1" applyFill="1" applyBorder="1" applyAlignment="1">
      <alignment horizontal="left" vertical="center" wrapText="1" readingOrder="1"/>
    </xf>
    <xf numFmtId="166" fontId="6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 applyAlignment="1">
      <alignment horizontal="right"/>
    </xf>
    <xf numFmtId="166" fontId="6" fillId="0" borderId="35" xfId="1" applyNumberFormat="1" applyFont="1" applyFill="1" applyBorder="1" applyAlignment="1">
      <alignment horizontal="right"/>
    </xf>
    <xf numFmtId="166" fontId="3" fillId="0" borderId="27" xfId="1" applyNumberFormat="1" applyFont="1" applyFill="1" applyBorder="1" applyAlignment="1">
      <alignment horizontal="right" vertical="center" wrapText="1" readingOrder="1"/>
    </xf>
    <xf numFmtId="166" fontId="11" fillId="0" borderId="42" xfId="1" applyNumberFormat="1" applyFont="1" applyFill="1" applyBorder="1" applyAlignment="1">
      <alignment horizontal="center"/>
    </xf>
    <xf numFmtId="166" fontId="6" fillId="0" borderId="37" xfId="1" applyNumberFormat="1" applyFont="1" applyFill="1" applyBorder="1" applyAlignment="1">
      <alignment horizontal="center"/>
    </xf>
    <xf numFmtId="166" fontId="3" fillId="0" borderId="44" xfId="1" applyNumberFormat="1" applyFont="1" applyFill="1" applyBorder="1" applyAlignment="1">
      <alignment horizontal="left" vertical="center" wrapText="1" readingOrder="1"/>
    </xf>
    <xf numFmtId="166" fontId="3" fillId="0" borderId="46" xfId="1" applyNumberFormat="1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22" xfId="0" applyFont="1" applyBorder="1" applyAlignment="1">
      <alignment horizontal="center" vertical="center" wrapText="1" readingOrder="1"/>
    </xf>
    <xf numFmtId="0" fontId="3" fillId="0" borderId="2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165" fontId="3" fillId="0" borderId="9" xfId="0" applyNumberFormat="1" applyFont="1" applyBorder="1" applyAlignment="1">
      <alignment horizontal="right" vertical="center" wrapText="1" readingOrder="1"/>
    </xf>
    <xf numFmtId="0" fontId="3" fillId="2" borderId="10" xfId="0" applyFont="1" applyFill="1" applyBorder="1" applyAlignment="1">
      <alignment vertical="center" wrapText="1" readingOrder="1"/>
    </xf>
    <xf numFmtId="0" fontId="3" fillId="2" borderId="11" xfId="0" applyFont="1" applyFill="1" applyBorder="1" applyAlignment="1">
      <alignment horizontal="left" vertical="center" wrapText="1" readingOrder="1"/>
    </xf>
    <xf numFmtId="164" fontId="4" fillId="2" borderId="11" xfId="0" applyNumberFormat="1" applyFont="1" applyFill="1" applyBorder="1" applyAlignment="1">
      <alignment horizontal="right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3" fillId="0" borderId="23" xfId="0" applyFont="1" applyBorder="1" applyAlignment="1">
      <alignment vertical="center" wrapText="1" readingOrder="1"/>
    </xf>
    <xf numFmtId="0" fontId="3" fillId="0" borderId="24" xfId="0" applyFont="1" applyBorder="1" applyAlignment="1">
      <alignment horizontal="left" vertical="center" wrapText="1" readingOrder="1"/>
    </xf>
    <xf numFmtId="165" fontId="3" fillId="0" borderId="24" xfId="0" applyNumberFormat="1" applyFont="1" applyBorder="1" applyAlignment="1">
      <alignment horizontal="right" vertical="center" wrapText="1" readingOrder="1"/>
    </xf>
    <xf numFmtId="165" fontId="3" fillId="0" borderId="25" xfId="0" applyNumberFormat="1" applyFont="1" applyBorder="1" applyAlignment="1">
      <alignment horizontal="right" vertical="center" wrapText="1" readingOrder="1"/>
    </xf>
    <xf numFmtId="0" fontId="3" fillId="0" borderId="26" xfId="0" applyFont="1" applyBorder="1" applyAlignment="1">
      <alignment vertical="center" wrapText="1" readingOrder="1"/>
    </xf>
    <xf numFmtId="0" fontId="3" fillId="0" borderId="27" xfId="0" applyFont="1" applyBorder="1" applyAlignment="1">
      <alignment horizontal="left" vertical="center" wrapText="1" readingOrder="1"/>
    </xf>
    <xf numFmtId="165" fontId="3" fillId="0" borderId="27" xfId="0" applyNumberFormat="1" applyFont="1" applyBorder="1" applyAlignment="1">
      <alignment horizontal="right" vertical="center" wrapText="1" readingOrder="1"/>
    </xf>
    <xf numFmtId="165" fontId="3" fillId="0" borderId="28" xfId="0" applyNumberFormat="1" applyFont="1" applyBorder="1" applyAlignment="1">
      <alignment horizontal="right" vertical="center" wrapText="1" readingOrder="1"/>
    </xf>
    <xf numFmtId="0" fontId="3" fillId="3" borderId="47" xfId="0" applyFont="1" applyFill="1" applyBorder="1" applyAlignment="1">
      <alignment vertical="center" wrapText="1" readingOrder="1"/>
    </xf>
    <xf numFmtId="0" fontId="3" fillId="3" borderId="48" xfId="0" applyFont="1" applyFill="1" applyBorder="1" applyAlignment="1">
      <alignment horizontal="left" vertical="center" wrapText="1" readingOrder="1"/>
    </xf>
    <xf numFmtId="165" fontId="3" fillId="3" borderId="48" xfId="0" applyNumberFormat="1" applyFont="1" applyFill="1" applyBorder="1" applyAlignment="1">
      <alignment horizontal="right" vertical="center" wrapText="1" readingOrder="1"/>
    </xf>
    <xf numFmtId="0" fontId="1" fillId="0" borderId="50" xfId="0" applyFont="1" applyFill="1" applyBorder="1"/>
    <xf numFmtId="0" fontId="1" fillId="0" borderId="30" xfId="0" applyFont="1" applyFill="1" applyBorder="1"/>
    <xf numFmtId="166" fontId="6" fillId="0" borderId="30" xfId="1" applyNumberFormat="1" applyFont="1" applyFill="1" applyBorder="1" applyAlignment="1">
      <alignment horizontal="right"/>
    </xf>
    <xf numFmtId="166" fontId="6" fillId="0" borderId="30" xfId="1" applyNumberFormat="1" applyFont="1" applyFill="1" applyBorder="1" applyAlignment="1">
      <alignment horizontal="center"/>
    </xf>
    <xf numFmtId="166" fontId="6" fillId="0" borderId="51" xfId="1" applyNumberFormat="1" applyFont="1" applyFill="1" applyBorder="1" applyAlignment="1">
      <alignment horizontal="center"/>
    </xf>
    <xf numFmtId="0" fontId="1" fillId="0" borderId="52" xfId="0" applyFont="1" applyFill="1" applyBorder="1"/>
    <xf numFmtId="166" fontId="3" fillId="0" borderId="27" xfId="1" applyNumberFormat="1" applyFont="1" applyBorder="1" applyAlignment="1">
      <alignment horizontal="right" vertical="center" wrapText="1" readingOrder="1"/>
    </xf>
    <xf numFmtId="166" fontId="1" fillId="0" borderId="37" xfId="1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readingOrder="1"/>
    </xf>
    <xf numFmtId="0" fontId="9" fillId="0" borderId="0" xfId="0" applyFont="1" applyFill="1" applyBorder="1" applyAlignment="1"/>
    <xf numFmtId="0" fontId="4" fillId="0" borderId="22" xfId="0" applyFont="1" applyBorder="1" applyAlignment="1">
      <alignment horizontal="center" vertical="center" wrapText="1" readingOrder="1"/>
    </xf>
    <xf numFmtId="0" fontId="4" fillId="3" borderId="47" xfId="0" applyFont="1" applyFill="1" applyBorder="1" applyAlignment="1">
      <alignment vertical="center" wrapText="1" readingOrder="1"/>
    </xf>
    <xf numFmtId="0" fontId="4" fillId="3" borderId="48" xfId="0" applyFont="1" applyFill="1" applyBorder="1" applyAlignment="1">
      <alignment horizontal="left" vertical="center" wrapText="1" readingOrder="1"/>
    </xf>
    <xf numFmtId="165" fontId="4" fillId="3" borderId="48" xfId="0" applyNumberFormat="1" applyFont="1" applyFill="1" applyBorder="1" applyAlignment="1">
      <alignment horizontal="right" vertical="center" wrapText="1" readingOrder="1"/>
    </xf>
    <xf numFmtId="165" fontId="4" fillId="3" borderId="49" xfId="0" applyNumberFormat="1" applyFont="1" applyFill="1" applyBorder="1" applyAlignment="1">
      <alignment horizontal="right" vertical="center" wrapText="1" readingOrder="1"/>
    </xf>
    <xf numFmtId="0" fontId="9" fillId="0" borderId="0" xfId="0" applyFont="1"/>
    <xf numFmtId="0" fontId="9" fillId="0" borderId="0" xfId="0" applyFont="1" applyFill="1" applyBorder="1" applyAlignment="1">
      <alignment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2" fillId="0" borderId="15" xfId="0" applyFont="1" applyBorder="1" applyAlignment="1">
      <alignment horizontal="center" vertical="center" readingOrder="1"/>
    </xf>
    <xf numFmtId="0" fontId="4" fillId="3" borderId="23" xfId="0" applyFont="1" applyFill="1" applyBorder="1" applyAlignment="1">
      <alignment vertical="center" readingOrder="1"/>
    </xf>
    <xf numFmtId="0" fontId="4" fillId="3" borderId="24" xfId="0" applyFont="1" applyFill="1" applyBorder="1" applyAlignment="1">
      <alignment horizontal="left" vertical="center" readingOrder="1"/>
    </xf>
    <xf numFmtId="165" fontId="4" fillId="3" borderId="24" xfId="0" applyNumberFormat="1" applyFont="1" applyFill="1" applyBorder="1" applyAlignment="1">
      <alignment horizontal="right" vertical="center" readingOrder="1"/>
    </xf>
    <xf numFmtId="165" fontId="4" fillId="3" borderId="25" xfId="0" applyNumberFormat="1" applyFont="1" applyFill="1" applyBorder="1" applyAlignment="1">
      <alignment horizontal="right" vertical="center" readingOrder="1"/>
    </xf>
    <xf numFmtId="0" fontId="3" fillId="0" borderId="7" xfId="0" applyFont="1" applyBorder="1" applyAlignment="1">
      <alignment vertical="center" readingOrder="1"/>
    </xf>
    <xf numFmtId="0" fontId="3" fillId="0" borderId="8" xfId="0" applyFont="1" applyBorder="1" applyAlignment="1">
      <alignment horizontal="left" vertical="center" readingOrder="1"/>
    </xf>
    <xf numFmtId="165" fontId="3" fillId="0" borderId="8" xfId="0" applyNumberFormat="1" applyFont="1" applyBorder="1" applyAlignment="1">
      <alignment horizontal="right" vertical="center" readingOrder="1"/>
    </xf>
    <xf numFmtId="165" fontId="3" fillId="0" borderId="9" xfId="0" applyNumberFormat="1" applyFont="1" applyBorder="1" applyAlignment="1">
      <alignment horizontal="right" vertical="center" readingOrder="1"/>
    </xf>
    <xf numFmtId="0" fontId="3" fillId="0" borderId="26" xfId="0" applyFont="1" applyBorder="1" applyAlignment="1">
      <alignment vertical="center" readingOrder="1"/>
    </xf>
    <xf numFmtId="0" fontId="3" fillId="0" borderId="27" xfId="0" applyFont="1" applyBorder="1" applyAlignment="1">
      <alignment horizontal="left" vertical="center" readingOrder="1"/>
    </xf>
    <xf numFmtId="165" fontId="3" fillId="0" borderId="27" xfId="0" applyNumberFormat="1" applyFont="1" applyBorder="1" applyAlignment="1">
      <alignment horizontal="right" vertical="center" readingOrder="1"/>
    </xf>
    <xf numFmtId="165" fontId="3" fillId="0" borderId="28" xfId="0" applyNumberFormat="1" applyFont="1" applyBorder="1" applyAlignment="1">
      <alignment horizontal="right" vertical="center" readingOrder="1"/>
    </xf>
    <xf numFmtId="0" fontId="3" fillId="0" borderId="29" xfId="0" applyFont="1" applyFill="1" applyBorder="1" applyAlignment="1">
      <alignment vertical="center" readingOrder="1"/>
    </xf>
    <xf numFmtId="0" fontId="3" fillId="0" borderId="30" xfId="0" applyFont="1" applyFill="1" applyBorder="1" applyAlignment="1">
      <alignment horizontal="left" vertical="center" readingOrder="1"/>
    </xf>
    <xf numFmtId="165" fontId="3" fillId="0" borderId="30" xfId="0" applyNumberFormat="1" applyFont="1" applyFill="1" applyBorder="1" applyAlignment="1">
      <alignment horizontal="right" vertical="center" readingOrder="1"/>
    </xf>
    <xf numFmtId="165" fontId="3" fillId="0" borderId="31" xfId="0" applyNumberFormat="1" applyFont="1" applyFill="1" applyBorder="1" applyAlignment="1">
      <alignment horizontal="right" vertical="center" readingOrder="1"/>
    </xf>
    <xf numFmtId="0" fontId="3" fillId="2" borderId="10" xfId="0" applyFont="1" applyFill="1" applyBorder="1" applyAlignment="1">
      <alignment vertical="center" readingOrder="1"/>
    </xf>
    <xf numFmtId="0" fontId="3" fillId="2" borderId="11" xfId="0" applyFont="1" applyFill="1" applyBorder="1" applyAlignment="1">
      <alignment horizontal="left" vertical="center" readingOrder="1"/>
    </xf>
    <xf numFmtId="164" fontId="4" fillId="2" borderId="11" xfId="0" applyNumberFormat="1" applyFont="1" applyFill="1" applyBorder="1" applyAlignment="1">
      <alignment horizontal="right" vertical="center" readingOrder="1"/>
    </xf>
    <xf numFmtId="164" fontId="4" fillId="2" borderId="12" xfId="0" applyNumberFormat="1" applyFont="1" applyFill="1" applyBorder="1" applyAlignment="1">
      <alignment horizontal="right" vertical="center" readingOrder="1"/>
    </xf>
    <xf numFmtId="0" fontId="3" fillId="0" borderId="29" xfId="0" applyFont="1" applyBorder="1" applyAlignment="1">
      <alignment vertical="center" readingOrder="1"/>
    </xf>
    <xf numFmtId="0" fontId="3" fillId="0" borderId="30" xfId="0" applyFont="1" applyBorder="1" applyAlignment="1">
      <alignment horizontal="left" vertical="center" readingOrder="1"/>
    </xf>
    <xf numFmtId="165" fontId="3" fillId="0" borderId="30" xfId="0" applyNumberFormat="1" applyFont="1" applyBorder="1" applyAlignment="1">
      <alignment horizontal="right" vertical="center" readingOrder="1"/>
    </xf>
    <xf numFmtId="165" fontId="3" fillId="0" borderId="31" xfId="0" applyNumberFormat="1" applyFont="1" applyBorder="1" applyAlignment="1">
      <alignment horizontal="right" vertical="center" readingOrder="1"/>
    </xf>
    <xf numFmtId="0" fontId="3" fillId="3" borderId="55" xfId="0" applyFont="1" applyFill="1" applyBorder="1" applyAlignment="1">
      <alignment vertical="center" readingOrder="1"/>
    </xf>
    <xf numFmtId="0" fontId="3" fillId="3" borderId="35" xfId="0" applyFont="1" applyFill="1" applyBorder="1" applyAlignment="1">
      <alignment horizontal="left" vertical="center" readingOrder="1"/>
    </xf>
    <xf numFmtId="165" fontId="3" fillId="3" borderId="35" xfId="0" applyNumberFormat="1" applyFont="1" applyFill="1" applyBorder="1" applyAlignment="1">
      <alignment horizontal="right" vertical="center" readingOrder="1"/>
    </xf>
    <xf numFmtId="165" fontId="3" fillId="3" borderId="56" xfId="0" applyNumberFormat="1" applyFont="1" applyFill="1" applyBorder="1" applyAlignment="1">
      <alignment horizontal="right" vertical="center" readingOrder="1"/>
    </xf>
    <xf numFmtId="0" fontId="3" fillId="0" borderId="57" xfId="0" applyFont="1" applyFill="1" applyBorder="1" applyAlignment="1">
      <alignment vertical="center" readingOrder="1"/>
    </xf>
    <xf numFmtId="0" fontId="3" fillId="0" borderId="58" xfId="0" applyFont="1" applyFill="1" applyBorder="1" applyAlignment="1">
      <alignment horizontal="left" vertical="center" readingOrder="1"/>
    </xf>
    <xf numFmtId="165" fontId="3" fillId="0" borderId="59" xfId="0" applyNumberFormat="1" applyFont="1" applyFill="1" applyBorder="1" applyAlignment="1">
      <alignment horizontal="right" vertical="center" readingOrder="1"/>
    </xf>
    <xf numFmtId="165" fontId="3" fillId="0" borderId="60" xfId="0" applyNumberFormat="1" applyFont="1" applyFill="1" applyBorder="1" applyAlignment="1">
      <alignment horizontal="right" vertical="center" readingOrder="1"/>
    </xf>
    <xf numFmtId="0" fontId="3" fillId="0" borderId="8" xfId="0" applyFont="1" applyBorder="1" applyAlignment="1">
      <alignment vertical="center" readingOrder="1"/>
    </xf>
    <xf numFmtId="0" fontId="2" fillId="0" borderId="61" xfId="0" applyNumberFormat="1" applyFont="1" applyFill="1" applyBorder="1" applyAlignment="1">
      <alignment horizontal="center" vertical="center" readingOrder="1"/>
    </xf>
    <xf numFmtId="0" fontId="2" fillId="0" borderId="24" xfId="0" applyNumberFormat="1" applyFont="1" applyFill="1" applyBorder="1" applyAlignment="1">
      <alignment horizontal="center" vertical="center" readingOrder="1"/>
    </xf>
    <xf numFmtId="0" fontId="2" fillId="0" borderId="62" xfId="0" applyNumberFormat="1" applyFont="1" applyFill="1" applyBorder="1" applyAlignment="1">
      <alignment horizontal="center" vertical="center" readingOrder="1"/>
    </xf>
    <xf numFmtId="0" fontId="2" fillId="2" borderId="35" xfId="0" applyNumberFormat="1" applyFont="1" applyFill="1" applyBorder="1" applyAlignment="1">
      <alignment horizontal="center" vertical="center" wrapText="1" readingOrder="1"/>
    </xf>
    <xf numFmtId="0" fontId="4" fillId="0" borderId="29" xfId="0" applyFont="1" applyFill="1" applyBorder="1" applyAlignment="1">
      <alignment vertical="center" readingOrder="1"/>
    </xf>
    <xf numFmtId="0" fontId="4" fillId="0" borderId="30" xfId="0" applyFont="1" applyFill="1" applyBorder="1" applyAlignment="1">
      <alignment horizontal="left" vertical="center" readingOrder="1"/>
    </xf>
    <xf numFmtId="165" fontId="4" fillId="0" borderId="30" xfId="0" applyNumberFormat="1" applyFont="1" applyFill="1" applyBorder="1" applyAlignment="1">
      <alignment horizontal="right" vertical="center" readingOrder="1"/>
    </xf>
    <xf numFmtId="0" fontId="4" fillId="3" borderId="8" xfId="0" applyFont="1" applyFill="1" applyBorder="1" applyAlignment="1">
      <alignment vertical="center" readingOrder="1"/>
    </xf>
    <xf numFmtId="0" fontId="4" fillId="3" borderId="8" xfId="0" applyFont="1" applyFill="1" applyBorder="1" applyAlignment="1">
      <alignment horizontal="left" vertical="center" readingOrder="1"/>
    </xf>
    <xf numFmtId="165" fontId="4" fillId="3" borderId="8" xfId="0" applyNumberFormat="1" applyFont="1" applyFill="1" applyBorder="1" applyAlignment="1">
      <alignment horizontal="right" vertical="center" readingOrder="1"/>
    </xf>
    <xf numFmtId="0" fontId="3" fillId="0" borderId="1" xfId="0" applyNumberFormat="1" applyFont="1" applyFill="1" applyBorder="1" applyAlignment="1">
      <alignment vertical="center" readingOrder="1"/>
    </xf>
    <xf numFmtId="0" fontId="3" fillId="0" borderId="1" xfId="0" applyNumberFormat="1" applyFont="1" applyFill="1" applyBorder="1" applyAlignment="1">
      <alignment horizontal="left" vertical="center" readingOrder="1"/>
    </xf>
    <xf numFmtId="165" fontId="3" fillId="0" borderId="1" xfId="0" applyNumberFormat="1" applyFont="1" applyFill="1" applyBorder="1" applyAlignment="1">
      <alignment horizontal="right" vertical="center" readingOrder="1"/>
    </xf>
    <xf numFmtId="0" fontId="4" fillId="0" borderId="1" xfId="0" applyNumberFormat="1" applyFont="1" applyFill="1" applyBorder="1" applyAlignment="1">
      <alignment horizontal="right" vertical="center" readingOrder="1"/>
    </xf>
    <xf numFmtId="41" fontId="1" fillId="0" borderId="0" xfId="2" applyFont="1" applyFill="1" applyBorder="1" applyAlignment="1">
      <alignment readingOrder="1"/>
    </xf>
    <xf numFmtId="166" fontId="1" fillId="0" borderId="0" xfId="0" applyNumberFormat="1" applyFont="1" applyFill="1" applyBorder="1"/>
    <xf numFmtId="167" fontId="1" fillId="0" borderId="0" xfId="0" applyNumberFormat="1" applyFont="1" applyFill="1" applyBorder="1"/>
    <xf numFmtId="0" fontId="6" fillId="0" borderId="38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6" fillId="0" borderId="3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166" fontId="11" fillId="0" borderId="53" xfId="1" applyNumberFormat="1" applyFont="1" applyFill="1" applyBorder="1" applyAlignment="1">
      <alignment horizontal="center"/>
    </xf>
    <xf numFmtId="166" fontId="11" fillId="0" borderId="54" xfId="1" applyNumberFormat="1" applyFont="1" applyFill="1" applyBorder="1" applyAlignment="1">
      <alignment horizontal="center"/>
    </xf>
  </cellXfs>
  <cellStyles count="3">
    <cellStyle name="Millares" xfId="1" builtinId="3"/>
    <cellStyle name="Millares [0]" xfId="2" builtinId="6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APROPIACIONES</a:t>
            </a:r>
            <a:r>
              <a:rPr lang="es-CO" baseline="0"/>
              <a:t> 2019                             </a:t>
            </a:r>
            <a:r>
              <a:rPr lang="es-CO" sz="800" baseline="0"/>
              <a:t>-en millones de $</a:t>
            </a:r>
            <a:endParaRPr lang="es-CO" sz="800"/>
          </a:p>
        </c:rich>
      </c:tx>
      <c:layout/>
      <c:overlay val="0"/>
    </c:title>
    <c:autoTitleDeleted val="0"/>
    <c:view3D>
      <c:rotX val="60"/>
      <c:rotY val="1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3611111111111113E-2"/>
          <c:y val="0.21000552562508634"/>
          <c:w val="0.85833333333333328"/>
          <c:h val="0.74130487636413867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0.10780074365704287"/>
                  <c:y val="7.219477828429340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FUNCIONAMIENTO,  $37,055 , 7%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DAC5-4FCA-8D33-893447FBEB0A}"/>
                </c:ext>
              </c:extLst>
            </c:dLbl>
            <c:dLbl>
              <c:idx val="1"/>
              <c:layout>
                <c:manualLayout>
                  <c:x val="7.7626640419947504E-2"/>
                  <c:y val="-0.2288666942947920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INVERSION,  $532,000 ,      93%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DAC5-4FCA-8D33-893447FBEB0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RESUMEN!$D$8:$D$9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RESUMEN!$E$8:$E$9</c:f>
              <c:numCache>
                <c:formatCode>_-* #,##0_-;\-* #,##0_-;_-* "-"??_-;_-@_-</c:formatCode>
                <c:ptCount val="2"/>
                <c:pt idx="0">
                  <c:v>37055.371064999999</c:v>
                </c:pt>
                <c:pt idx="1">
                  <c:v>532000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AC5-4FCA-8D33-893447FBEB0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RESUMEN!$D$26</c:f>
              <c:strCache>
                <c:ptCount val="1"/>
                <c:pt idx="0">
                  <c:v>SERVICOS PERSONALES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RESUMEN!$E$25:$K$25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RESUMEN!$E$26:$K$26</c:f>
              <c:numCache>
                <c:formatCode>_-* #,##0_-;\-* #,##0_-;_-* "-"??_-;_-@_-</c:formatCode>
                <c:ptCount val="7"/>
                <c:pt idx="0">
                  <c:v>1145563.4990000001</c:v>
                </c:pt>
                <c:pt idx="1">
                  <c:v>1165789.3500000001</c:v>
                </c:pt>
                <c:pt idx="2">
                  <c:v>1210188.3640000001</c:v>
                </c:pt>
                <c:pt idx="3">
                  <c:v>1253526.297</c:v>
                </c:pt>
                <c:pt idx="4">
                  <c:v>1162198.7039999999</c:v>
                </c:pt>
                <c:pt idx="5">
                  <c:v>1844752.3430000001</c:v>
                </c:pt>
                <c:pt idx="6">
                  <c:v>1327988.7439999999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02C-4D9C-9456-382952F67604}"/>
            </c:ext>
          </c:extLst>
        </c:ser>
        <c:ser>
          <c:idx val="1"/>
          <c:order val="1"/>
          <c:tx>
            <c:strRef>
              <c:f>RESUMEN!$D$27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RESUMEN!$E$25:$K$25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RESUMEN!$E$27:$K$27</c:f>
              <c:numCache>
                <c:formatCode>_-* #,##0_-;\-* #,##0_-;_-* "-"??_-;_-@_-</c:formatCode>
                <c:ptCount val="7"/>
                <c:pt idx="0">
                  <c:v>1420364.5038699999</c:v>
                </c:pt>
                <c:pt idx="1">
                  <c:v>1352865.2522499999</c:v>
                </c:pt>
                <c:pt idx="2">
                  <c:v>252931.579</c:v>
                </c:pt>
                <c:pt idx="3">
                  <c:v>46032.815909999998</c:v>
                </c:pt>
                <c:pt idx="4">
                  <c:v>178389.86638999998</c:v>
                </c:pt>
                <c:pt idx="5">
                  <c:v>129517.92431</c:v>
                </c:pt>
                <c:pt idx="6">
                  <c:v>274771.82147000002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02C-4D9C-9456-382952F67604}"/>
            </c:ext>
          </c:extLst>
        </c:ser>
        <c:ser>
          <c:idx val="2"/>
          <c:order val="2"/>
          <c:tx>
            <c:strRef>
              <c:f>RESUMEN!$D$28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RESUMEN!$E$25:$K$25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</c:strCache>
            </c:strRef>
          </c:cat>
          <c:val>
            <c:numRef>
              <c:f>RESUMEN!$E$28:$K$28</c:f>
              <c:numCache>
                <c:formatCode>_-* #,##0_-;\-* #,##0_-;_-* "-"??_-;_-@_-</c:formatCode>
                <c:ptCount val="7"/>
                <c:pt idx="0">
                  <c:v>840205.00899999996</c:v>
                </c:pt>
                <c:pt idx="1">
                  <c:v>1540859.5055999998</c:v>
                </c:pt>
                <c:pt idx="2">
                  <c:v>1503497.459</c:v>
                </c:pt>
                <c:pt idx="3">
                  <c:v>1067118.561</c:v>
                </c:pt>
                <c:pt idx="4">
                  <c:v>1070345.1599999999</c:v>
                </c:pt>
                <c:pt idx="5">
                  <c:v>1758378.8084400001</c:v>
                </c:pt>
                <c:pt idx="6">
                  <c:v>1124420.4217100001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02C-4D9C-9456-382952F67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6108288"/>
        <c:axId val="196109824"/>
        <c:axId val="0"/>
      </c:bar3DChart>
      <c:catAx>
        <c:axId val="196108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109824"/>
        <c:crosses val="autoZero"/>
        <c:auto val="1"/>
        <c:lblAlgn val="ctr"/>
        <c:lblOffset val="100"/>
        <c:noMultiLvlLbl val="0"/>
      </c:catAx>
      <c:valAx>
        <c:axId val="196109824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out"/>
        <c:minorTickMark val="none"/>
        <c:tickLblPos val="nextTo"/>
        <c:crossAx val="1961082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RESUMEN!$E$50:$E$67</c:f>
              <c:numCache>
                <c:formatCode>_-* #,##0_-;\-* #,##0_-;_-* "-"??_-;_-@_-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104-4E1A-B8DA-0BE4F278CBC4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RESUMEN!$F$50:$F$67</c:f>
              <c:numCache>
                <c:formatCode>_-* #,##0_-;\-* #,##0_-;_-* "-"??_-;_-@_-</c:formatCode>
                <c:ptCount val="18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104-4E1A-B8DA-0BE4F278CBC4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RESUMEN!$G$50:$G$67</c:f>
              <c:numCache>
                <c:formatCode>_-* #,##0_-;\-* #,##0_-;_-* "-"??_-;_-@_-</c:formatCode>
                <c:ptCount val="18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104-4E1A-B8DA-0BE4F278CBC4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RESUMEN!$H$50:$H$67</c:f>
              <c:numCache>
                <c:formatCode>_-* #,##0_-;\-* #,##0_-;_-* "-"??_-;_-@_-</c:formatCode>
                <c:ptCount val="18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8104-4E1A-B8DA-0BE4F278CBC4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RESUMEN!$I$50:$I$67</c:f>
              <c:numCache>
                <c:formatCode>_-* #,##0_-;\-* #,##0_-;_-* "-"??_-;_-@_-</c:formatCode>
                <c:ptCount val="18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8104-4E1A-B8DA-0BE4F278CBC4}"/>
            </c:ext>
          </c:extLst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RESUMEN!$J$50:$J$67</c:f>
              <c:numCache>
                <c:formatCode>_-* #,##0_-;\-* #,##0_-;_-* "-"??_-;_-@_-</c:formatCode>
                <c:ptCount val="18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AEB-4A6B-8647-349BF146BBE8}"/>
            </c:ext>
          </c:extLst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RESUMEN!$K$50:$K$67</c:f>
              <c:numCache>
                <c:formatCode>_-* #,##0_-;\-* #,##0_-;_-* "-"??_-;_-@_-</c:formatCode>
                <c:ptCount val="18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AEB-4A6B-8647-349BF146B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248320"/>
        <c:axId val="196249856"/>
      </c:barChart>
      <c:catAx>
        <c:axId val="196248320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96249856"/>
        <c:crosses val="autoZero"/>
        <c:auto val="1"/>
        <c:lblAlgn val="ctr"/>
        <c:lblOffset val="100"/>
        <c:noMultiLvlLbl val="0"/>
      </c:catAx>
      <c:valAx>
        <c:axId val="196249856"/>
        <c:scaling>
          <c:orientation val="minMax"/>
        </c:scaling>
        <c:delete val="0"/>
        <c:axPos val="b"/>
        <c:majorGridlines/>
        <c:numFmt formatCode="_-* #,##0_-;\-* #,##0_-;_-* &quot;-&quot;??_-;_-@_-" sourceLinked="1"/>
        <c:majorTickMark val="out"/>
        <c:minorTickMark val="none"/>
        <c:tickLblPos val="nextTo"/>
        <c:crossAx val="1962483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RESUMEN!$E$50:$E$68</c:f>
              <c:numCache>
                <c:formatCode>_-* #,##0_-;\-* #,##0_-;_-* "-"??_-;_-@_-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162200000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B7C-4FC7-B090-42D1F8373765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RESUMEN!$F$50:$F$68</c:f>
              <c:numCache>
                <c:formatCode>_-* #,##0_-;\-* #,##0_-;_-* "-"??_-;_-@_-</c:formatCode>
                <c:ptCount val="19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  <c:pt idx="18">
                  <c:v>31724813.802999999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B7C-4FC7-B090-42D1F8373765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RESUMEN!$G$50:$G$68</c:f>
              <c:numCache>
                <c:formatCode>_-* #,##0_-;\-* #,##0_-;_-* "-"??_-;_-@_-</c:formatCode>
                <c:ptCount val="19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  <c:pt idx="18">
                  <c:v>32627812.864289999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B7C-4FC7-B090-42D1F8373765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RESUMEN!$H$50:$H$68</c:f>
              <c:numCache>
                <c:formatCode>_-* #,##0_-;\-* #,##0_-;_-* "-"??_-;_-@_-</c:formatCode>
                <c:ptCount val="19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  <c:pt idx="18">
                  <c:v>63742618.171200007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B7C-4FC7-B090-42D1F8373765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RESUMEN!$I$50:$I$68</c:f>
              <c:numCache>
                <c:formatCode>_-* #,##0_-;\-* #,##0_-;_-* "-"??_-;_-@_-</c:formatCode>
                <c:ptCount val="19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  <c:pt idx="18">
                  <c:v>41880662.573150001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B7C-4FC7-B090-42D1F8373765}"/>
            </c:ext>
          </c:extLst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RESUMEN!$J$50:$J$68</c:f>
              <c:numCache>
                <c:formatCode>_-* #,##0_-;\-* #,##0_-;_-* "-"??_-;_-@_-</c:formatCode>
                <c:ptCount val="19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  <c:pt idx="18">
                  <c:v>12919410.255999999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A6C-48F0-91A1-7B7AE2FA573B}"/>
            </c:ext>
          </c:extLst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9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  <c:pt idx="18">
                  <c:v>TOTAL ACUMULADO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RESUMEN!$K$50:$K$68</c:f>
              <c:numCache>
                <c:formatCode>_-* #,##0_-;\-* #,##0_-;_-* "-"??_-;_-@_-</c:formatCode>
                <c:ptCount val="19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  <c:pt idx="18">
                  <c:v>4266672.8256999999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F87-4BE5-8879-551C86CCAC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6314624"/>
        <c:axId val="196316160"/>
      </c:barChart>
      <c:catAx>
        <c:axId val="196314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6316160"/>
        <c:crosses val="autoZero"/>
        <c:auto val="1"/>
        <c:lblAlgn val="ctr"/>
        <c:lblOffset val="100"/>
        <c:noMultiLvlLbl val="0"/>
      </c:catAx>
      <c:valAx>
        <c:axId val="19631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6314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RESUMEN!$E$25</c:f>
              <c:strCache>
                <c:ptCount val="1"/>
                <c:pt idx="0">
                  <c:v>ENERO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RESUMEN!$E$26:$E$28</c:f>
              <c:numCache>
                <c:formatCode>_-* #,##0_-;\-* #,##0_-;_-* "-"??_-;_-@_-</c:formatCode>
                <c:ptCount val="3"/>
                <c:pt idx="0">
                  <c:v>1145563.4990000001</c:v>
                </c:pt>
                <c:pt idx="1">
                  <c:v>1420364.5038699999</c:v>
                </c:pt>
                <c:pt idx="2">
                  <c:v>840205.00899999996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E4-4B5A-8AD0-8B54ECDCE528}"/>
            </c:ext>
          </c:extLst>
        </c:ser>
        <c:ser>
          <c:idx val="1"/>
          <c:order val="1"/>
          <c:tx>
            <c:strRef>
              <c:f>RESUMEN!$F$25</c:f>
              <c:strCache>
                <c:ptCount val="1"/>
                <c:pt idx="0">
                  <c:v>FEBRERO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RESUMEN!$F$26:$F$28</c:f>
              <c:numCache>
                <c:formatCode>_-* #,##0_-;\-* #,##0_-;_-* "-"??_-;_-@_-</c:formatCode>
                <c:ptCount val="3"/>
                <c:pt idx="0">
                  <c:v>1165789.3500000001</c:v>
                </c:pt>
                <c:pt idx="1">
                  <c:v>1352865.2522499999</c:v>
                </c:pt>
                <c:pt idx="2">
                  <c:v>1540859.5055999998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DE4-4B5A-8AD0-8B54ECDCE528}"/>
            </c:ext>
          </c:extLst>
        </c:ser>
        <c:ser>
          <c:idx val="2"/>
          <c:order val="2"/>
          <c:tx>
            <c:strRef>
              <c:f>RESUMEN!$G$25</c:f>
              <c:strCache>
                <c:ptCount val="1"/>
                <c:pt idx="0">
                  <c:v>MARZO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RESUMEN!$G$26:$G$28</c:f>
              <c:numCache>
                <c:formatCode>_-* #,##0_-;\-* #,##0_-;_-* "-"??_-;_-@_-</c:formatCode>
                <c:ptCount val="3"/>
                <c:pt idx="0">
                  <c:v>1210188.3640000001</c:v>
                </c:pt>
                <c:pt idx="1">
                  <c:v>252931.579</c:v>
                </c:pt>
                <c:pt idx="2">
                  <c:v>1503497.459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DE4-4B5A-8AD0-8B54ECDCE528}"/>
            </c:ext>
          </c:extLst>
        </c:ser>
        <c:ser>
          <c:idx val="3"/>
          <c:order val="3"/>
          <c:tx>
            <c:strRef>
              <c:f>RESUMEN!$H$25</c:f>
              <c:strCache>
                <c:ptCount val="1"/>
                <c:pt idx="0">
                  <c:v>ABRIL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RESUMEN!$H$26:$H$28</c:f>
              <c:numCache>
                <c:formatCode>_-* #,##0_-;\-* #,##0_-;_-* "-"??_-;_-@_-</c:formatCode>
                <c:ptCount val="3"/>
                <c:pt idx="0">
                  <c:v>1253526.297</c:v>
                </c:pt>
                <c:pt idx="1">
                  <c:v>46032.815909999998</c:v>
                </c:pt>
                <c:pt idx="2">
                  <c:v>1067118.561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DE4-4B5A-8AD0-8B54ECDCE528}"/>
            </c:ext>
          </c:extLst>
        </c:ser>
        <c:ser>
          <c:idx val="4"/>
          <c:order val="4"/>
          <c:tx>
            <c:strRef>
              <c:f>RESUMEN!$I$25</c:f>
              <c:strCache>
                <c:ptCount val="1"/>
                <c:pt idx="0">
                  <c:v>MAYO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RESUMEN!$I$26:$I$28</c:f>
              <c:numCache>
                <c:formatCode>_-* #,##0_-;\-* #,##0_-;_-* "-"??_-;_-@_-</c:formatCode>
                <c:ptCount val="3"/>
                <c:pt idx="0">
                  <c:v>1162198.7039999999</c:v>
                </c:pt>
                <c:pt idx="1">
                  <c:v>178389.86638999998</c:v>
                </c:pt>
                <c:pt idx="2">
                  <c:v>1070345.1599999999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DE4-4B5A-8AD0-8B54ECDCE528}"/>
            </c:ext>
          </c:extLst>
        </c:ser>
        <c:ser>
          <c:idx val="5"/>
          <c:order val="5"/>
          <c:tx>
            <c:strRef>
              <c:f>RESUMEN!$J$25</c:f>
              <c:strCache>
                <c:ptCount val="1"/>
                <c:pt idx="0">
                  <c:v>JUNIO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RESUMEN!$J$26:$J$28</c:f>
              <c:numCache>
                <c:formatCode>_-* #,##0_-;\-* #,##0_-;_-* "-"??_-;_-@_-</c:formatCode>
                <c:ptCount val="3"/>
                <c:pt idx="0">
                  <c:v>1844752.3430000001</c:v>
                </c:pt>
                <c:pt idx="1">
                  <c:v>129517.92431</c:v>
                </c:pt>
                <c:pt idx="2">
                  <c:v>1758378.8084400001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833-43FA-AFC9-F871B3075DE1}"/>
            </c:ext>
          </c:extLst>
        </c:ser>
        <c:ser>
          <c:idx val="6"/>
          <c:order val="6"/>
          <c:tx>
            <c:strRef>
              <c:f>RESUMEN!$K$25</c:f>
              <c:strCache>
                <c:ptCount val="1"/>
                <c:pt idx="0">
                  <c:v>JULIO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RESUMEN!$K$26:$K$28</c:f>
              <c:numCache>
                <c:formatCode>_-* #,##0_-;\-* #,##0_-;_-* "-"??_-;_-@_-</c:formatCode>
                <c:ptCount val="3"/>
                <c:pt idx="0">
                  <c:v>1327988.7439999999</c:v>
                </c:pt>
                <c:pt idx="1">
                  <c:v>274771.82147000002</c:v>
                </c:pt>
                <c:pt idx="2">
                  <c:v>1124420.4217100001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E91-4C10-B0CC-10E18DFEF8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6457600"/>
        <c:axId val="196459136"/>
        <c:axId val="0"/>
      </c:bar3DChart>
      <c:catAx>
        <c:axId val="19645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6459136"/>
        <c:crosses val="autoZero"/>
        <c:auto val="1"/>
        <c:lblAlgn val="ctr"/>
        <c:lblOffset val="100"/>
        <c:noMultiLvlLbl val="0"/>
      </c:catAx>
      <c:valAx>
        <c:axId val="196459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6457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2</xdr:row>
      <xdr:rowOff>19050</xdr:rowOff>
    </xdr:from>
    <xdr:to>
      <xdr:col>7</xdr:col>
      <xdr:colOff>314325</xdr:colOff>
      <xdr:row>21</xdr:row>
      <xdr:rowOff>19050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104775</xdr:colOff>
      <xdr:row>28</xdr:row>
      <xdr:rowOff>190500</xdr:rowOff>
    </xdr:from>
    <xdr:to>
      <xdr:col>10</xdr:col>
      <xdr:colOff>466725</xdr:colOff>
      <xdr:row>43</xdr:row>
      <xdr:rowOff>66675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9525</xdr:colOff>
      <xdr:row>48</xdr:row>
      <xdr:rowOff>0</xdr:rowOff>
    </xdr:from>
    <xdr:to>
      <xdr:col>18</xdr:col>
      <xdr:colOff>190500</xdr:colOff>
      <xdr:row>68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614361</xdr:colOff>
      <xdr:row>70</xdr:row>
      <xdr:rowOff>147637</xdr:rowOff>
    </xdr:from>
    <xdr:to>
      <xdr:col>11</xdr:col>
      <xdr:colOff>257175</xdr:colOff>
      <xdr:row>99</xdr:row>
      <xdr:rowOff>85725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4017F087-5696-4D24-8F68-B221ACE04A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9525</xdr:colOff>
      <xdr:row>14</xdr:row>
      <xdr:rowOff>76200</xdr:rowOff>
    </xdr:from>
    <xdr:to>
      <xdr:col>21</xdr:col>
      <xdr:colOff>638175</xdr:colOff>
      <xdr:row>32</xdr:row>
      <xdr:rowOff>9526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L68"/>
  <sheetViews>
    <sheetView tabSelected="1" topLeftCell="A62" workbookViewId="0">
      <selection activeCell="E69" sqref="E69"/>
    </sheetView>
  </sheetViews>
  <sheetFormatPr baseColWidth="10" defaultRowHeight="15" x14ac:dyDescent="0.25"/>
  <cols>
    <col min="3" max="3" width="13.7109375" customWidth="1"/>
    <col min="4" max="4" width="29.7109375" customWidth="1"/>
    <col min="5" max="5" width="13.140625" style="65" bestFit="1" customWidth="1"/>
    <col min="6" max="6" width="13.140625" style="90" bestFit="1" customWidth="1"/>
    <col min="7" max="8" width="16.85546875" style="65" bestFit="1" customWidth="1"/>
    <col min="9" max="9" width="14.140625" style="65" bestFit="1" customWidth="1"/>
    <col min="10" max="11" width="14.140625" style="65" customWidth="1"/>
    <col min="12" max="12" width="12.5703125" bestFit="1" customWidth="1"/>
  </cols>
  <sheetData>
    <row r="7" spans="4:8" x14ac:dyDescent="0.25">
      <c r="E7" s="86"/>
      <c r="F7" s="89"/>
      <c r="G7" s="86"/>
      <c r="H7" s="86"/>
    </row>
    <row r="8" spans="4:8" x14ac:dyDescent="0.25">
      <c r="D8" s="33" t="s">
        <v>76</v>
      </c>
      <c r="E8" s="65">
        <v>37055.371064999999</v>
      </c>
    </row>
    <row r="9" spans="4:8" x14ac:dyDescent="0.25">
      <c r="D9" s="33" t="s">
        <v>77</v>
      </c>
      <c r="E9" s="65">
        <v>532000</v>
      </c>
    </row>
    <row r="22" spans="4:11" ht="15.75" thickBot="1" x14ac:dyDescent="0.3"/>
    <row r="23" spans="4:11" x14ac:dyDescent="0.25">
      <c r="D23" s="197" t="s">
        <v>87</v>
      </c>
      <c r="E23" s="198"/>
      <c r="F23" s="198"/>
      <c r="G23" s="198"/>
      <c r="H23" s="199"/>
    </row>
    <row r="24" spans="4:11" ht="15.75" thickBot="1" x14ac:dyDescent="0.3">
      <c r="D24" s="77"/>
      <c r="G24" s="66"/>
      <c r="H24" s="93" t="s">
        <v>86</v>
      </c>
    </row>
    <row r="25" spans="4:11" ht="15.75" thickBot="1" x14ac:dyDescent="0.3">
      <c r="D25" s="78"/>
      <c r="E25" s="87" t="s">
        <v>82</v>
      </c>
      <c r="F25" s="91" t="s">
        <v>83</v>
      </c>
      <c r="G25" s="87" t="s">
        <v>84</v>
      </c>
      <c r="H25" s="94" t="s">
        <v>85</v>
      </c>
      <c r="I25" s="94" t="s">
        <v>90</v>
      </c>
      <c r="J25" s="131" t="s">
        <v>91</v>
      </c>
      <c r="K25" s="131" t="s">
        <v>96</v>
      </c>
    </row>
    <row r="26" spans="4:11" x14ac:dyDescent="0.25">
      <c r="D26" s="73" t="s">
        <v>79</v>
      </c>
      <c r="E26" s="74">
        <f>SUM('ENERO -PROYECTO'!H6:H8)/1000</f>
        <v>1145563.4990000001</v>
      </c>
      <c r="F26" s="83">
        <f>SUM('FEBRERO - PROYECTO'!H6:H8)/1000</f>
        <v>1165789.3500000001</v>
      </c>
      <c r="G26" s="75">
        <f>SUM('MARZO - PROYECTO'!H6:H8)/1000</f>
        <v>1210188.3640000001</v>
      </c>
      <c r="H26" s="76">
        <f>SUM('ABRIL - PROYECTO'!H6:H8)/1000</f>
        <v>1253526.297</v>
      </c>
      <c r="I26" s="76">
        <f>SUM('MAYO - PROYECTO'!H6:H8)/1000</f>
        <v>1162198.7039999999</v>
      </c>
      <c r="J26" s="76">
        <f>SUM('JUNIO-PROYECTO'!H6:H8)/1000</f>
        <v>1844752.3430000001</v>
      </c>
      <c r="K26" s="76">
        <f>SUM('JULIO-PROYECTO'!H6:H8)/1000</f>
        <v>1327988.7439999999</v>
      </c>
    </row>
    <row r="27" spans="4:11" x14ac:dyDescent="0.25">
      <c r="D27" s="67" t="s">
        <v>80</v>
      </c>
      <c r="E27" s="68">
        <f>SUM('ENERO -PROYECTO'!H9:H10)/1000</f>
        <v>1420364.5038699999</v>
      </c>
      <c r="F27" s="84">
        <f>SUM('FEBRERO - PROYECTO'!H9:H10)/1000</f>
        <v>1352865.2522499999</v>
      </c>
      <c r="G27" s="68">
        <f>SUM('MARZO - PROYECTO'!H9:H10)/1000</f>
        <v>252931.579</v>
      </c>
      <c r="H27" s="69">
        <f>SUM('ABRIL - PROYECTO'!H9:H10)/1000</f>
        <v>46032.815909999998</v>
      </c>
      <c r="I27" s="69">
        <f>SUM('MAYO - PROYECTO'!H9:H10)/1000</f>
        <v>178389.86638999998</v>
      </c>
      <c r="J27" s="69">
        <f>SUM('JUNIO-PROYECTO'!H9:H10)/1000</f>
        <v>129517.92431</v>
      </c>
      <c r="K27" s="69">
        <f>SUM('JULIO-PROYECTO'!H9:H10)/1000</f>
        <v>274771.82147000002</v>
      </c>
    </row>
    <row r="28" spans="4:11" ht="15.75" thickBot="1" x14ac:dyDescent="0.3">
      <c r="D28" s="70" t="s">
        <v>81</v>
      </c>
      <c r="E28" s="71">
        <f>SUM('ENERO -PROYECTO'!H11:H17)/1000</f>
        <v>840205.00899999996</v>
      </c>
      <c r="F28" s="85">
        <f>SUM('FEBRERO - PROYECTO'!H11:H17)/1000</f>
        <v>1540859.5055999998</v>
      </c>
      <c r="G28" s="71">
        <f>SUM('MARZO - PROYECTO'!H11:H17)/1000</f>
        <v>1503497.459</v>
      </c>
      <c r="H28" s="72">
        <f>SUM('ABRIL - PROYECTO'!H11:H16)/1000</f>
        <v>1067118.561</v>
      </c>
      <c r="I28" s="72">
        <f>SUM('MAYO - PROYECTO'!H11:H13)/1000</f>
        <v>1070345.1599999999</v>
      </c>
      <c r="J28" s="72">
        <f>SUM('JUNIO-PROYECTO'!H11:H13)/1000</f>
        <v>1758378.8084400001</v>
      </c>
      <c r="K28" s="72">
        <f>SUM('JULIO-PROYECTO'!H11:H13)/1000</f>
        <v>1124420.4217100001</v>
      </c>
    </row>
    <row r="29" spans="4:11" ht="15.75" thickTop="1" x14ac:dyDescent="0.25"/>
    <row r="46" spans="3:11" ht="15.75" thickBot="1" x14ac:dyDescent="0.3"/>
    <row r="47" spans="3:11" x14ac:dyDescent="0.25">
      <c r="C47" s="197" t="s">
        <v>88</v>
      </c>
      <c r="D47" s="200"/>
      <c r="E47" s="200"/>
      <c r="F47" s="200"/>
      <c r="G47" s="200"/>
      <c r="H47" s="200"/>
      <c r="I47" s="200"/>
      <c r="J47" s="200"/>
      <c r="K47" s="201"/>
    </row>
    <row r="48" spans="3:11" ht="15.75" thickBot="1" x14ac:dyDescent="0.3">
      <c r="C48" s="129"/>
      <c r="D48" s="202" t="s">
        <v>86</v>
      </c>
      <c r="E48" s="202"/>
      <c r="F48" s="202"/>
      <c r="G48" s="202"/>
      <c r="H48" s="202"/>
      <c r="I48" s="202"/>
      <c r="J48" s="202"/>
      <c r="K48" s="203"/>
    </row>
    <row r="49" spans="3:11" x14ac:dyDescent="0.25">
      <c r="C49" s="124"/>
      <c r="D49" s="125"/>
      <c r="E49" s="127" t="s">
        <v>82</v>
      </c>
      <c r="F49" s="126" t="s">
        <v>83</v>
      </c>
      <c r="G49" s="127" t="s">
        <v>84</v>
      </c>
      <c r="H49" s="128" t="s">
        <v>85</v>
      </c>
      <c r="I49" s="128" t="s">
        <v>90</v>
      </c>
      <c r="J49" s="128" t="s">
        <v>91</v>
      </c>
      <c r="K49" s="128" t="s">
        <v>96</v>
      </c>
    </row>
    <row r="50" spans="3:11" ht="56.25" x14ac:dyDescent="0.25">
      <c r="C50" s="79" t="s">
        <v>36</v>
      </c>
      <c r="D50" s="12" t="s">
        <v>37</v>
      </c>
      <c r="E50" s="82">
        <f>+'ENERO -PROYECTO'!H19</f>
        <v>0</v>
      </c>
      <c r="F50" s="82">
        <f>+'FEBRERO - PROYECTO'!H19/1000</f>
        <v>257.524</v>
      </c>
      <c r="G50" s="81">
        <f>+'MARZO - PROYECTO'!H19/1000</f>
        <v>405986.15399999998</v>
      </c>
      <c r="H50" s="95">
        <f>+'ABRIL - PROYECTO'!H19/1000</f>
        <v>378257.52399999998</v>
      </c>
      <c r="I50" s="95">
        <f>+'MAYO - PROYECTO'!H19/1000</f>
        <v>21384803.103</v>
      </c>
      <c r="J50" s="95">
        <f>+'JUNIO-PROYECTO'!H19/1000</f>
        <v>3433603.128</v>
      </c>
      <c r="K50" s="95">
        <f>+'JULIO-PROYECTO'!H19/1000</f>
        <v>16864.602999999999</v>
      </c>
    </row>
    <row r="51" spans="3:11" ht="45" x14ac:dyDescent="0.25">
      <c r="C51" s="79" t="s">
        <v>38</v>
      </c>
      <c r="D51" s="12" t="s">
        <v>39</v>
      </c>
      <c r="E51" s="82">
        <v>0</v>
      </c>
      <c r="F51" s="82">
        <f>+'FEBRERO - PROYECTO'!H20/1000</f>
        <v>2472.098</v>
      </c>
      <c r="G51" s="81">
        <f>+'MARZO - PROYECTO'!H20/1000</f>
        <v>175347.54300000001</v>
      </c>
      <c r="H51" s="95">
        <f>+'ABRIL - PROYECTO'!H20/1000</f>
        <v>2186116.9789999998</v>
      </c>
      <c r="I51" s="95">
        <f>+'MAYO - PROYECTO'!H20/1000</f>
        <v>3613222.3149999999</v>
      </c>
      <c r="J51" s="95">
        <f>+'JUNIO-PROYECTO'!H20/1000</f>
        <v>136492.633</v>
      </c>
      <c r="K51" s="95">
        <f>+'JULIO-PROYECTO'!H20/1000</f>
        <v>19598.871999999999</v>
      </c>
    </row>
    <row r="52" spans="3:11" ht="22.5" x14ac:dyDescent="0.25">
      <c r="C52" s="79" t="s">
        <v>40</v>
      </c>
      <c r="D52" s="12" t="s">
        <v>41</v>
      </c>
      <c r="E52" s="82">
        <v>0</v>
      </c>
      <c r="F52" s="82">
        <v>0</v>
      </c>
      <c r="G52" s="81">
        <f>+'MARZO - PROYECTO'!H21/1000</f>
        <v>226817.568</v>
      </c>
      <c r="H52" s="95">
        <f>+'ABRIL - PROYECTO'!H21/1000</f>
        <v>1806488.568</v>
      </c>
      <c r="I52" s="95">
        <f>+'MAYO - PROYECTO'!H21/1000</f>
        <v>1439071.7150000001</v>
      </c>
      <c r="J52" s="95">
        <f>+'JUNIO-PROYECTO'!H21/1000</f>
        <v>1594709.3089999999</v>
      </c>
      <c r="K52" s="95">
        <f>+'JULIO-PROYECTO'!H21/1000</f>
        <v>82208.432000000001</v>
      </c>
    </row>
    <row r="53" spans="3:11" ht="22.5" x14ac:dyDescent="0.25">
      <c r="C53" s="79" t="s">
        <v>42</v>
      </c>
      <c r="D53" s="12" t="s">
        <v>43</v>
      </c>
      <c r="E53" s="82">
        <v>0</v>
      </c>
      <c r="F53" s="82">
        <f>+'FEBRERO - PROYECTO'!H22/1000</f>
        <v>1282.0619999999999</v>
      </c>
      <c r="G53" s="81">
        <f>+'MARZO - PROYECTO'!H22/1000</f>
        <v>291764.19</v>
      </c>
      <c r="H53" s="95">
        <f>+'ABRIL - PROYECTO'!H22/1000</f>
        <v>804220.62800000003</v>
      </c>
      <c r="I53" s="95">
        <f>+'MAYO - PROYECTO'!H22/1000</f>
        <v>2355522.7889999999</v>
      </c>
      <c r="J53" s="95">
        <f>+'JUNIO-PROYECTO'!H22/1000</f>
        <v>2133219.6379999998</v>
      </c>
      <c r="K53" s="95">
        <f>+'JULIO-PROYECTO'!H22/1000</f>
        <v>54660.678999999996</v>
      </c>
    </row>
    <row r="54" spans="3:11" ht="33.75" x14ac:dyDescent="0.25">
      <c r="C54" s="79" t="s">
        <v>44</v>
      </c>
      <c r="D54" s="12" t="s">
        <v>45</v>
      </c>
      <c r="E54" s="82">
        <v>0</v>
      </c>
      <c r="F54" s="82">
        <v>0</v>
      </c>
      <c r="G54" s="81">
        <f>+'MARZO - PROYECTO'!H23/1000</f>
        <v>178640.386</v>
      </c>
      <c r="H54" s="95">
        <f>+'ABRIL - PROYECTO'!H23/1000</f>
        <v>1698176.3419999999</v>
      </c>
      <c r="I54" s="95">
        <f>+'MAYO - PROYECTO'!H23/1000</f>
        <v>2799313.5970000001</v>
      </c>
      <c r="J54" s="95">
        <f>+'JUNIO-PROYECTO'!H23/1000</f>
        <v>202003.05499999999</v>
      </c>
      <c r="K54" s="95">
        <f>+'JULIO-PROYECTO'!H23/1000</f>
        <v>23253.686000000002</v>
      </c>
    </row>
    <row r="55" spans="3:11" ht="45" x14ac:dyDescent="0.25">
      <c r="C55" s="79" t="s">
        <v>46</v>
      </c>
      <c r="D55" s="12" t="s">
        <v>47</v>
      </c>
      <c r="E55" s="82">
        <f>+'ENERO -PROYECTO'!H24/1000</f>
        <v>157000000</v>
      </c>
      <c r="F55" s="82">
        <f>+'FEBRERO - PROYECTO'!H24/1000</f>
        <v>1639642.7239999999</v>
      </c>
      <c r="G55" s="81">
        <f>+'MARZO - PROYECTO'!H24/1000</f>
        <v>336963.739</v>
      </c>
      <c r="H55" s="95">
        <f>+'ABRIL - PROYECTO'!H24/1000</f>
        <v>303349.48800000001</v>
      </c>
      <c r="I55" s="95">
        <f>+'MAYO - PROYECTO'!H24/1000</f>
        <v>308910.80815</v>
      </c>
      <c r="J55" s="95">
        <f>+'JUNIO-PROYECTO'!H24/1000</f>
        <v>119361.493</v>
      </c>
      <c r="K55" s="95">
        <f>+'JULIO-PROYECTO'!H24/1000</f>
        <v>-1850241.7279999999</v>
      </c>
    </row>
    <row r="56" spans="3:11" ht="33.75" x14ac:dyDescent="0.25">
      <c r="C56" s="79" t="s">
        <v>48</v>
      </c>
      <c r="D56" s="12" t="s">
        <v>49</v>
      </c>
      <c r="E56" s="82">
        <v>0</v>
      </c>
      <c r="F56" s="82">
        <f>+'FEBRERO - PROYECTO'!H25/1000</f>
        <v>19425387.225000001</v>
      </c>
      <c r="G56" s="81">
        <f>+'MARZO - PROYECTO'!H25/1000</f>
        <v>4042792.1570000001</v>
      </c>
      <c r="H56" s="95">
        <f>+'ABRIL - PROYECTO'!H25/1000</f>
        <v>17698001.556000002</v>
      </c>
      <c r="I56" s="95">
        <f>+'MAYO - PROYECTO'!H25/1000</f>
        <v>1432495.595</v>
      </c>
      <c r="J56" s="95">
        <f>+'JUNIO-PROYECTO'!H25/1000</f>
        <v>24051.995999999999</v>
      </c>
      <c r="K56" s="95">
        <f>+'JULIO-PROYECTO'!H25/1000</f>
        <v>615931.79</v>
      </c>
    </row>
    <row r="57" spans="3:11" ht="45" x14ac:dyDescent="0.25">
      <c r="C57" s="79" t="s">
        <v>50</v>
      </c>
      <c r="D57" s="12" t="s">
        <v>51</v>
      </c>
      <c r="E57" s="82">
        <v>0</v>
      </c>
      <c r="F57" s="82">
        <f>+'FEBRERO - PROYECTO'!H26/1000</f>
        <v>2918195.878</v>
      </c>
      <c r="G57" s="81">
        <f>+'MARZO - PROYECTO'!H26/1000</f>
        <v>1721939.2779999999</v>
      </c>
      <c r="H57" s="95">
        <f>+'ABRIL - PROYECTO'!H26/1000</f>
        <v>245889.36600000001</v>
      </c>
      <c r="I57" s="95">
        <f>+'MAYO - PROYECTO'!H26/1000</f>
        <v>377262.91600000003</v>
      </c>
      <c r="J57" s="95">
        <f>+'JUNIO-PROYECTO'!H26/1000</f>
        <v>1228786.2150000001</v>
      </c>
      <c r="K57" s="95">
        <f>+'JULIO-PROYECTO'!H26/1000</f>
        <v>636555.49699999997</v>
      </c>
    </row>
    <row r="58" spans="3:11" ht="56.25" x14ac:dyDescent="0.25">
      <c r="C58" s="79" t="s">
        <v>52</v>
      </c>
      <c r="D58" s="12" t="s">
        <v>53</v>
      </c>
      <c r="E58" s="82">
        <f>+'ENERO -PROYECTO'!H27/1000</f>
        <v>5200000</v>
      </c>
      <c r="F58" s="82">
        <f>+'FEBRERO - PROYECTO'!H27/1000</f>
        <v>6742789.25</v>
      </c>
      <c r="G58" s="81">
        <f>+'MARZO - PROYECTO'!H27/1000</f>
        <v>22937034.092</v>
      </c>
      <c r="H58" s="95">
        <f>+'ABRIL - PROYECTO'!H27/1000</f>
        <v>6397821.7209999999</v>
      </c>
      <c r="I58" s="95">
        <f>+'MAYO - PROYECTO'!H27/1000</f>
        <v>7023037.2110000001</v>
      </c>
      <c r="J58" s="95">
        <f>+'JUNIO-PROYECTO'!H27/1000</f>
        <v>1902190.031</v>
      </c>
      <c r="K58" s="95">
        <f>+'JULIO-PROYECTO'!H27/1000</f>
        <v>1555902.00465</v>
      </c>
    </row>
    <row r="59" spans="3:11" ht="33.75" x14ac:dyDescent="0.25">
      <c r="C59" s="79" t="s">
        <v>54</v>
      </c>
      <c r="D59" s="12" t="s">
        <v>55</v>
      </c>
      <c r="E59" s="82">
        <v>0</v>
      </c>
      <c r="F59" s="82">
        <f>+'FEBRERO - PROYECTO'!H28/1000</f>
        <v>42842.8</v>
      </c>
      <c r="G59" s="81">
        <f>+'MARZO - PROYECTO'!H28/1000</f>
        <v>139642.61799999999</v>
      </c>
      <c r="H59" s="95">
        <f>+'ABRIL - PROYECTO'!H28/1000</f>
        <v>16000</v>
      </c>
      <c r="I59" s="95">
        <f>+'MAYO - PROYECTO'!H28/1000</f>
        <v>123384.057</v>
      </c>
      <c r="J59" s="95">
        <f>+'JUNIO-PROYECTO'!H28/1000</f>
        <v>3470.6550000000002</v>
      </c>
      <c r="K59" s="95">
        <f>+'JULIO-PROYECTO'!H28/1000</f>
        <v>6735.96</v>
      </c>
    </row>
    <row r="60" spans="3:11" ht="33.75" x14ac:dyDescent="0.25">
      <c r="C60" s="79" t="s">
        <v>56</v>
      </c>
      <c r="D60" s="12" t="s">
        <v>57</v>
      </c>
      <c r="E60" s="82">
        <v>0</v>
      </c>
      <c r="F60" s="82">
        <v>0</v>
      </c>
      <c r="G60" s="81">
        <f>+'MARZO - PROYECTO'!H29/1000</f>
        <v>131811.837</v>
      </c>
      <c r="H60" s="95">
        <v>0</v>
      </c>
      <c r="I60" s="95">
        <f>+'MAYO - PROYECTO'!H29/1000</f>
        <v>0</v>
      </c>
      <c r="J60" s="95">
        <f>+'JUNIO-PROYECTO'!H29/1000</f>
        <v>1591.921</v>
      </c>
      <c r="K60" s="95">
        <f>+'JULIO-PROYECTO'!H29/1000</f>
        <v>54911.383399999999</v>
      </c>
    </row>
    <row r="61" spans="3:11" ht="56.25" x14ac:dyDescent="0.25">
      <c r="C61" s="79" t="s">
        <v>58</v>
      </c>
      <c r="D61" s="12" t="s">
        <v>59</v>
      </c>
      <c r="E61" s="82">
        <v>0</v>
      </c>
      <c r="F61" s="82">
        <f>+'FEBRERO - PROYECTO'!H30/1000</f>
        <v>1354.587</v>
      </c>
      <c r="G61" s="81">
        <f>+'MARZO - PROYECTO'!H30/1000</f>
        <v>392010.86599999998</v>
      </c>
      <c r="H61" s="95">
        <f>+'ABRIL - PROYECTO'!H30/1000</f>
        <v>28447305.170000002</v>
      </c>
      <c r="I61" s="95">
        <f>+'MAYO - PROYECTO'!H30/1000</f>
        <v>423201.65100000001</v>
      </c>
      <c r="J61" s="95">
        <f>+'JUNIO-PROYECTO'!H30/1000</f>
        <v>1283753.5</v>
      </c>
      <c r="K61" s="95">
        <f>+'JULIO-PROYECTO'!H30/1000</f>
        <v>1228616.0349999999</v>
      </c>
    </row>
    <row r="62" spans="3:11" ht="33.75" x14ac:dyDescent="0.25">
      <c r="C62" s="79" t="s">
        <v>60</v>
      </c>
      <c r="D62" s="12" t="s">
        <v>61</v>
      </c>
      <c r="E62" s="82">
        <v>0</v>
      </c>
      <c r="F62" s="82">
        <f>+'FEBRERO - PROYECTO'!H31/1000</f>
        <v>4083.261</v>
      </c>
      <c r="G62" s="81">
        <f>+'MARZO - PROYECTO'!H31/1000</f>
        <v>182909.80499999999</v>
      </c>
      <c r="H62" s="95">
        <f>+'ABRIL - PROYECTO'!H31/1000</f>
        <v>377837.00300000003</v>
      </c>
      <c r="I62" s="95">
        <f>+'MAYO - PROYECTO'!H31/1000</f>
        <v>204412.538</v>
      </c>
      <c r="J62" s="95">
        <f>+'JUNIO-PROYECTO'!H31/1000</f>
        <v>169235.42600000001</v>
      </c>
      <c r="K62" s="95">
        <f>+'JULIO-PROYECTO'!H31/1000</f>
        <v>240503.74</v>
      </c>
    </row>
    <row r="63" spans="3:11" ht="22.5" x14ac:dyDescent="0.25">
      <c r="C63" s="79" t="s">
        <v>62</v>
      </c>
      <c r="D63" s="12" t="s">
        <v>63</v>
      </c>
      <c r="E63" s="82">
        <v>0</v>
      </c>
      <c r="F63" s="82">
        <v>0</v>
      </c>
      <c r="G63" s="81">
        <f>+'MARZO - PROYECTO'!H32/1000</f>
        <v>91062.5</v>
      </c>
      <c r="H63" s="95">
        <f>+'ABRIL - PROYECTO'!H32/1000</f>
        <v>1318375</v>
      </c>
      <c r="I63" s="95">
        <f>+'MAYO - PROYECTO'!H32/1000</f>
        <v>1230.9010000000001</v>
      </c>
      <c r="J63" s="95">
        <f>+'JUNIO-PROYECTO'!H32/1000</f>
        <v>1007.04</v>
      </c>
      <c r="K63" s="95">
        <f>+'JULIO-PROYECTO'!H32/1000</f>
        <v>-450.82400000000001</v>
      </c>
    </row>
    <row r="64" spans="3:11" ht="22.5" x14ac:dyDescent="0.25">
      <c r="C64" s="79" t="s">
        <v>64</v>
      </c>
      <c r="D64" s="12" t="s">
        <v>65</v>
      </c>
      <c r="E64" s="82">
        <v>0</v>
      </c>
      <c r="F64" s="82">
        <f>+'FEBRERO - PROYECTO'!H33/1000</f>
        <v>312530.40000000002</v>
      </c>
      <c r="G64" s="81">
        <f>+'MARZO - PROYECTO'!H33/1000</f>
        <v>219787.4</v>
      </c>
      <c r="H64" s="95">
        <f>+'ABRIL - PROYECTO'!H33/1000</f>
        <v>224224.55100000001</v>
      </c>
      <c r="I64" s="95">
        <f>+'MAYO - PROYECTO'!H33/1000</f>
        <v>3111.4059999999999</v>
      </c>
      <c r="J64" s="95">
        <f>+'JUNIO-PROYECTO'!H33/1000</f>
        <v>373989.51199999999</v>
      </c>
      <c r="K64" s="95">
        <f>+'JULIO-PROYECTO'!H33/1000</f>
        <v>30582.751649999998</v>
      </c>
    </row>
    <row r="65" spans="3:12" ht="56.25" x14ac:dyDescent="0.25">
      <c r="C65" s="79" t="s">
        <v>66</v>
      </c>
      <c r="D65" s="12" t="s">
        <v>67</v>
      </c>
      <c r="E65" s="82">
        <v>0</v>
      </c>
      <c r="F65" s="82">
        <v>0</v>
      </c>
      <c r="G65" s="81">
        <f>+'MARZO - PROYECTO'!H34/1000</f>
        <v>200168.46599999999</v>
      </c>
      <c r="H65" s="95">
        <f>+'ABRIL - PROYECTO'!H34/1000</f>
        <v>1305.1422</v>
      </c>
      <c r="I65" s="95">
        <f>+'MAYO - PROYECTO'!H34/1000</f>
        <v>98312.608999999997</v>
      </c>
      <c r="J65" s="95">
        <f>+'JUNIO-PROYECTO'!H34/1000</f>
        <v>134259.16699999999</v>
      </c>
      <c r="K65" s="95">
        <f>+'JULIO-PROYECTO'!H34/1000</f>
        <v>266193.826</v>
      </c>
    </row>
    <row r="66" spans="3:12" ht="22.5" x14ac:dyDescent="0.25">
      <c r="C66" s="79" t="s">
        <v>68</v>
      </c>
      <c r="D66" s="12" t="s">
        <v>69</v>
      </c>
      <c r="E66" s="82">
        <v>0</v>
      </c>
      <c r="F66" s="82">
        <f>+'FEBRERO - PROYECTO'!H35/1000</f>
        <v>92195.354999999996</v>
      </c>
      <c r="G66" s="81">
        <f>+'MARZO - PROYECTO'!H35/1000</f>
        <v>872834.28229</v>
      </c>
      <c r="H66" s="95">
        <f>+'ABRIL - PROYECTO'!H35/1000</f>
        <v>1558989.632</v>
      </c>
      <c r="I66" s="95">
        <f>+'MAYO - PROYECTO'!H35/1000</f>
        <v>88111.851999999999</v>
      </c>
      <c r="J66" s="95">
        <f>+'JUNIO-PROYECTO'!H35/1000</f>
        <v>71940.982000000004</v>
      </c>
      <c r="K66" s="95">
        <f>+'JULIO-PROYECTO'!H35/1000</f>
        <v>26743.832999999999</v>
      </c>
    </row>
    <row r="67" spans="3:12" ht="23.25" thickBot="1" x14ac:dyDescent="0.3">
      <c r="C67" s="80" t="s">
        <v>70</v>
      </c>
      <c r="D67" s="30" t="s">
        <v>71</v>
      </c>
      <c r="E67" s="92">
        <v>0</v>
      </c>
      <c r="F67" s="92">
        <f>+'FEBRERO - PROYECTO'!H36/1000</f>
        <v>541780.63899999997</v>
      </c>
      <c r="G67" s="88">
        <f>+'MARZO - PROYECTO'!H36/1000</f>
        <v>80299.982999999993</v>
      </c>
      <c r="H67" s="96">
        <f>+'ABRIL - PROYECTO'!H36/1000</f>
        <v>280259.50099999999</v>
      </c>
      <c r="I67" s="95">
        <f>+'MAYO - PROYECTO'!H36/1000</f>
        <v>205257.51</v>
      </c>
      <c r="J67" s="95">
        <f>+'JUNIO-PROYECTO'!H36/1000</f>
        <v>105744.55499999999</v>
      </c>
      <c r="K67" s="95">
        <f>+'JULIO-PROYECTO'!H36/1000</f>
        <v>1258102.2849999999</v>
      </c>
    </row>
    <row r="68" spans="3:12" ht="23.25" thickBot="1" x14ac:dyDescent="0.3">
      <c r="C68" s="80" t="s">
        <v>99</v>
      </c>
      <c r="D68" s="30"/>
      <c r="E68" s="92">
        <f t="shared" ref="E68:J68" si="0">SUM(E50:E67)</f>
        <v>162200000</v>
      </c>
      <c r="F68" s="92">
        <f t="shared" si="0"/>
        <v>31724813.802999999</v>
      </c>
      <c r="G68" s="88">
        <f t="shared" si="0"/>
        <v>32627812.864289999</v>
      </c>
      <c r="H68" s="96">
        <f t="shared" si="0"/>
        <v>63742618.171200007</v>
      </c>
      <c r="I68" s="130">
        <f t="shared" si="0"/>
        <v>41880662.573150001</v>
      </c>
      <c r="J68" s="130">
        <f t="shared" si="0"/>
        <v>12919410.255999999</v>
      </c>
      <c r="K68" s="130">
        <f t="shared" ref="K68" si="1">SUM(K50:K67)</f>
        <v>4266672.8256999999</v>
      </c>
      <c r="L68" s="195"/>
    </row>
  </sheetData>
  <mergeCells count="3">
    <mergeCell ref="D23:H23"/>
    <mergeCell ref="C47:K47"/>
    <mergeCell ref="D48:K4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09"/>
  <sheetViews>
    <sheetView workbookViewId="0">
      <selection activeCell="H5" sqref="H5"/>
    </sheetView>
  </sheetViews>
  <sheetFormatPr baseColWidth="10" defaultRowHeight="15" x14ac:dyDescent="0.25"/>
  <cols>
    <col min="2" max="2" width="21.5703125" style="135" customWidth="1"/>
    <col min="3" max="3" width="34.42578125" style="135" customWidth="1"/>
    <col min="4" max="10" width="18.85546875" style="135" customWidth="1"/>
    <col min="15" max="15" width="18.85546875" bestFit="1" customWidth="1"/>
  </cols>
  <sheetData>
    <row r="1" spans="2:10" x14ac:dyDescent="0.25">
      <c r="B1" s="133">
        <v>2019</v>
      </c>
      <c r="C1" s="134" t="s">
        <v>0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2:10" x14ac:dyDescent="0.25">
      <c r="B2" s="133" t="s">
        <v>1</v>
      </c>
      <c r="C2" s="134" t="s">
        <v>0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2:10" ht="15.75" thickBot="1" x14ac:dyDescent="0.3">
      <c r="B3" s="133" t="s">
        <v>98</v>
      </c>
      <c r="C3" s="134" t="s">
        <v>0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15.75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22007051139.259998</v>
      </c>
      <c r="G5" s="52">
        <f t="shared" si="0"/>
        <v>15048319925.74</v>
      </c>
      <c r="H5" s="52">
        <f t="shared" si="0"/>
        <v>21669705988.950001</v>
      </c>
      <c r="I5" s="52">
        <f t="shared" si="0"/>
        <v>20153657143.819996</v>
      </c>
      <c r="J5" s="53">
        <f t="shared" si="0"/>
        <v>20153601290.819996</v>
      </c>
    </row>
    <row r="6" spans="2:10" x14ac:dyDescent="0.25">
      <c r="B6" s="190" t="s">
        <v>12</v>
      </c>
      <c r="C6" s="191" t="s">
        <v>13</v>
      </c>
      <c r="D6" s="192">
        <v>11589000000</v>
      </c>
      <c r="E6" s="192">
        <v>0</v>
      </c>
      <c r="F6" s="192">
        <v>5868405597</v>
      </c>
      <c r="G6" s="192">
        <v>5720594403</v>
      </c>
      <c r="H6" s="192">
        <v>5868405597</v>
      </c>
      <c r="I6" s="192">
        <v>5868405597</v>
      </c>
      <c r="J6" s="192">
        <v>5868405597</v>
      </c>
    </row>
    <row r="7" spans="2:10" x14ac:dyDescent="0.25">
      <c r="B7" s="190" t="s">
        <v>14</v>
      </c>
      <c r="C7" s="191" t="s">
        <v>15</v>
      </c>
      <c r="D7" s="192">
        <v>3935000000</v>
      </c>
      <c r="E7" s="192">
        <v>0</v>
      </c>
      <c r="F7" s="192">
        <v>2354808846</v>
      </c>
      <c r="G7" s="192">
        <v>1580191154</v>
      </c>
      <c r="H7" s="192">
        <v>2354808846</v>
      </c>
      <c r="I7" s="192">
        <v>2354808846</v>
      </c>
      <c r="J7" s="192">
        <v>2354808846</v>
      </c>
    </row>
    <row r="8" spans="2:10" x14ac:dyDescent="0.25">
      <c r="B8" s="190" t="s">
        <v>16</v>
      </c>
      <c r="C8" s="191" t="s">
        <v>17</v>
      </c>
      <c r="D8" s="192">
        <v>1337000000</v>
      </c>
      <c r="E8" s="192">
        <v>0</v>
      </c>
      <c r="F8" s="192">
        <v>886792858</v>
      </c>
      <c r="G8" s="192">
        <v>450207142</v>
      </c>
      <c r="H8" s="192">
        <v>886792858</v>
      </c>
      <c r="I8" s="192">
        <v>886792858</v>
      </c>
      <c r="J8" s="192">
        <v>886737005</v>
      </c>
    </row>
    <row r="9" spans="2:10" x14ac:dyDescent="0.25">
      <c r="B9" s="190" t="s">
        <v>18</v>
      </c>
      <c r="C9" s="191" t="s">
        <v>19</v>
      </c>
      <c r="D9" s="192">
        <v>10000000</v>
      </c>
      <c r="E9" s="192">
        <v>0</v>
      </c>
      <c r="F9" s="192">
        <v>9000000</v>
      </c>
      <c r="G9" s="192">
        <v>1000000</v>
      </c>
      <c r="H9" s="192">
        <v>4803214</v>
      </c>
      <c r="I9" s="192">
        <v>4803214</v>
      </c>
      <c r="J9" s="192">
        <v>4803214</v>
      </c>
    </row>
    <row r="10" spans="2:10" x14ac:dyDescent="0.25">
      <c r="B10" s="190" t="s">
        <v>20</v>
      </c>
      <c r="C10" s="191" t="s">
        <v>21</v>
      </c>
      <c r="D10" s="192">
        <v>4202371065</v>
      </c>
      <c r="E10" s="192">
        <v>0</v>
      </c>
      <c r="F10" s="192">
        <v>3983218913.5100002</v>
      </c>
      <c r="G10" s="192">
        <v>219152151.49000001</v>
      </c>
      <c r="H10" s="192">
        <v>3650070549.1999998</v>
      </c>
      <c r="I10" s="192">
        <v>2301635332.0700002</v>
      </c>
      <c r="J10" s="192">
        <v>2301635332.0700002</v>
      </c>
    </row>
    <row r="11" spans="2:10" x14ac:dyDescent="0.25">
      <c r="B11" s="190" t="s">
        <v>22</v>
      </c>
      <c r="C11" s="191" t="s">
        <v>23</v>
      </c>
      <c r="D11" s="192">
        <v>14085000000</v>
      </c>
      <c r="E11" s="192">
        <v>0</v>
      </c>
      <c r="F11" s="192">
        <v>7918109670.7399998</v>
      </c>
      <c r="G11" s="192">
        <v>6166890329.2600002</v>
      </c>
      <c r="H11" s="192">
        <v>7918109670.7399998</v>
      </c>
      <c r="I11" s="192">
        <v>7918109670.7399998</v>
      </c>
      <c r="J11" s="192">
        <v>7918109670.7399998</v>
      </c>
    </row>
    <row r="12" spans="2:10" x14ac:dyDescent="0.25">
      <c r="B12" s="190" t="s">
        <v>24</v>
      </c>
      <c r="C12" s="191" t="s">
        <v>25</v>
      </c>
      <c r="D12" s="192">
        <v>1153000000</v>
      </c>
      <c r="E12" s="192">
        <v>0</v>
      </c>
      <c r="F12" s="192">
        <v>530749153.00999999</v>
      </c>
      <c r="G12" s="192">
        <v>622250846.99000001</v>
      </c>
      <c r="H12" s="192">
        <v>530749153.00999999</v>
      </c>
      <c r="I12" s="192">
        <v>363135525.00999999</v>
      </c>
      <c r="J12" s="192">
        <v>363135525.00999999</v>
      </c>
    </row>
    <row r="13" spans="2:10" x14ac:dyDescent="0.25">
      <c r="B13" s="190" t="s">
        <v>26</v>
      </c>
      <c r="C13" s="191" t="s">
        <v>27</v>
      </c>
      <c r="D13" s="192">
        <v>56000000</v>
      </c>
      <c r="E13" s="192">
        <v>0</v>
      </c>
      <c r="F13" s="192">
        <v>39134016</v>
      </c>
      <c r="G13" s="192">
        <v>16865984</v>
      </c>
      <c r="H13" s="192">
        <v>39134016</v>
      </c>
      <c r="I13" s="192">
        <v>39134016</v>
      </c>
      <c r="J13" s="192">
        <v>39134016</v>
      </c>
    </row>
    <row r="14" spans="2:10" x14ac:dyDescent="0.25">
      <c r="B14" s="190" t="s">
        <v>28</v>
      </c>
      <c r="C14" s="191" t="s">
        <v>29</v>
      </c>
      <c r="D14" s="192">
        <v>91000000</v>
      </c>
      <c r="E14" s="192">
        <v>0</v>
      </c>
      <c r="F14" s="192">
        <v>0</v>
      </c>
      <c r="G14" s="192">
        <v>91000000</v>
      </c>
      <c r="H14" s="192">
        <v>0</v>
      </c>
      <c r="I14" s="192">
        <v>0</v>
      </c>
      <c r="J14" s="192">
        <v>0</v>
      </c>
    </row>
    <row r="15" spans="2:10" x14ac:dyDescent="0.25">
      <c r="B15" s="190" t="s">
        <v>30</v>
      </c>
      <c r="C15" s="191" t="s">
        <v>31</v>
      </c>
      <c r="D15" s="192">
        <v>10000000</v>
      </c>
      <c r="E15" s="192">
        <v>0</v>
      </c>
      <c r="F15" s="192">
        <v>0</v>
      </c>
      <c r="G15" s="192">
        <v>10000000</v>
      </c>
      <c r="H15" s="192">
        <v>0</v>
      </c>
      <c r="I15" s="192">
        <v>0</v>
      </c>
      <c r="J15" s="192">
        <v>0</v>
      </c>
    </row>
    <row r="16" spans="2:10" x14ac:dyDescent="0.25">
      <c r="B16" s="190" t="s">
        <v>32</v>
      </c>
      <c r="C16" s="191" t="s">
        <v>33</v>
      </c>
      <c r="D16" s="192">
        <v>10000000</v>
      </c>
      <c r="E16" s="192">
        <v>0</v>
      </c>
      <c r="F16" s="192">
        <v>0</v>
      </c>
      <c r="G16" s="192">
        <v>10000000</v>
      </c>
      <c r="H16" s="192">
        <v>0</v>
      </c>
      <c r="I16" s="192">
        <v>0</v>
      </c>
      <c r="J16" s="192">
        <v>0</v>
      </c>
    </row>
    <row r="17" spans="2:15" ht="15.75" thickBot="1" x14ac:dyDescent="0.3">
      <c r="B17" s="190" t="s">
        <v>34</v>
      </c>
      <c r="C17" s="191" t="s">
        <v>35</v>
      </c>
      <c r="D17" s="192">
        <v>577000000</v>
      </c>
      <c r="E17" s="192">
        <v>0</v>
      </c>
      <c r="F17" s="192">
        <v>416832085</v>
      </c>
      <c r="G17" s="192">
        <v>160167915</v>
      </c>
      <c r="H17" s="192">
        <v>416832085</v>
      </c>
      <c r="I17" s="192">
        <v>416832085</v>
      </c>
      <c r="J17" s="192">
        <v>416832085</v>
      </c>
    </row>
    <row r="18" spans="2:15" ht="15.75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390915754142.54004</v>
      </c>
      <c r="G18" s="52">
        <f t="shared" si="1"/>
        <v>71084245857.460007</v>
      </c>
      <c r="H18" s="52">
        <f>SUM(H19:H36)</f>
        <v>349361990493.34003</v>
      </c>
      <c r="I18" s="52">
        <f t="shared" si="1"/>
        <v>96559519295.989975</v>
      </c>
      <c r="J18" s="53">
        <f t="shared" si="1"/>
        <v>96554550599.989975</v>
      </c>
    </row>
    <row r="19" spans="2:15" x14ac:dyDescent="0.25">
      <c r="B19" s="190" t="s">
        <v>36</v>
      </c>
      <c r="C19" s="191" t="s">
        <v>37</v>
      </c>
      <c r="D19" s="192">
        <v>73269266052</v>
      </c>
      <c r="E19" s="192">
        <v>42569266052</v>
      </c>
      <c r="F19" s="192">
        <v>28734283309</v>
      </c>
      <c r="G19" s="192">
        <v>1965716691</v>
      </c>
      <c r="H19" s="192">
        <v>25619772036</v>
      </c>
      <c r="I19" s="192">
        <v>7968232414</v>
      </c>
      <c r="J19" s="192">
        <v>7968232414</v>
      </c>
    </row>
    <row r="20" spans="2:15" x14ac:dyDescent="0.25">
      <c r="B20" s="190" t="s">
        <v>38</v>
      </c>
      <c r="C20" s="191" t="s">
        <v>39</v>
      </c>
      <c r="D20" s="192">
        <v>8750000000</v>
      </c>
      <c r="E20" s="192">
        <v>0</v>
      </c>
      <c r="F20" s="192">
        <v>6854360420</v>
      </c>
      <c r="G20" s="192">
        <v>1895639580</v>
      </c>
      <c r="H20" s="192">
        <v>6133250440</v>
      </c>
      <c r="I20" s="192">
        <v>2556549009</v>
      </c>
      <c r="J20" s="192">
        <v>2556549009</v>
      </c>
    </row>
    <row r="21" spans="2:15" x14ac:dyDescent="0.25">
      <c r="B21" s="190" t="s">
        <v>40</v>
      </c>
      <c r="C21" s="191" t="s">
        <v>41</v>
      </c>
      <c r="D21" s="192">
        <v>8403000000</v>
      </c>
      <c r="E21" s="192">
        <v>0</v>
      </c>
      <c r="F21" s="192">
        <v>7609295592</v>
      </c>
      <c r="G21" s="192">
        <v>793704408</v>
      </c>
      <c r="H21" s="192">
        <v>5149295592</v>
      </c>
      <c r="I21" s="192">
        <v>1361075419</v>
      </c>
      <c r="J21" s="192">
        <v>1361075419</v>
      </c>
    </row>
    <row r="22" spans="2:15" x14ac:dyDescent="0.25">
      <c r="B22" s="190" t="s">
        <v>42</v>
      </c>
      <c r="C22" s="191" t="s">
        <v>43</v>
      </c>
      <c r="D22" s="192">
        <v>7782000000</v>
      </c>
      <c r="E22" s="192">
        <v>0</v>
      </c>
      <c r="F22" s="192">
        <v>6176071548</v>
      </c>
      <c r="G22" s="192">
        <v>1605928452</v>
      </c>
      <c r="H22" s="192">
        <v>5640669986</v>
      </c>
      <c r="I22" s="192">
        <v>1608810222</v>
      </c>
      <c r="J22" s="192">
        <v>1608810222</v>
      </c>
    </row>
    <row r="23" spans="2:15" x14ac:dyDescent="0.25">
      <c r="B23" s="190" t="s">
        <v>44</v>
      </c>
      <c r="C23" s="191" t="s">
        <v>45</v>
      </c>
      <c r="D23" s="192">
        <v>9230000000</v>
      </c>
      <c r="E23" s="192">
        <v>0</v>
      </c>
      <c r="F23" s="192">
        <v>6186738066</v>
      </c>
      <c r="G23" s="192">
        <v>3043261934</v>
      </c>
      <c r="H23" s="192">
        <v>4901387066</v>
      </c>
      <c r="I23" s="192">
        <v>1979849320</v>
      </c>
      <c r="J23" s="192">
        <v>1979849320</v>
      </c>
    </row>
    <row r="24" spans="2:15" x14ac:dyDescent="0.25">
      <c r="B24" s="190" t="s">
        <v>46</v>
      </c>
      <c r="C24" s="191" t="s">
        <v>47</v>
      </c>
      <c r="D24" s="192">
        <v>175651000000</v>
      </c>
      <c r="E24" s="192">
        <v>0</v>
      </c>
      <c r="F24" s="192">
        <v>163828137482.14999</v>
      </c>
      <c r="G24" s="192">
        <v>11822862517.85</v>
      </c>
      <c r="H24" s="192">
        <v>157857986524.14999</v>
      </c>
      <c r="I24" s="192">
        <v>19616345163</v>
      </c>
      <c r="J24" s="192">
        <v>19616345163</v>
      </c>
    </row>
    <row r="25" spans="2:15" x14ac:dyDescent="0.25">
      <c r="B25" s="190" t="s">
        <v>48</v>
      </c>
      <c r="C25" s="191" t="s">
        <v>49</v>
      </c>
      <c r="D25" s="192">
        <v>62490000000</v>
      </c>
      <c r="E25" s="192">
        <v>6500000000</v>
      </c>
      <c r="F25" s="192">
        <v>44532766820</v>
      </c>
      <c r="G25" s="192">
        <v>11457233180</v>
      </c>
      <c r="H25" s="192">
        <v>43238660319</v>
      </c>
      <c r="I25" s="192">
        <v>7858679671</v>
      </c>
      <c r="J25" s="192">
        <v>7858679671</v>
      </c>
    </row>
    <row r="26" spans="2:15" x14ac:dyDescent="0.25">
      <c r="B26" s="190" t="s">
        <v>50</v>
      </c>
      <c r="C26" s="191" t="s">
        <v>51</v>
      </c>
      <c r="D26" s="192">
        <v>13299733948</v>
      </c>
      <c r="E26" s="192">
        <v>1266283948</v>
      </c>
      <c r="F26" s="192">
        <v>11198557602</v>
      </c>
      <c r="G26" s="192">
        <v>834892398</v>
      </c>
      <c r="H26" s="192">
        <v>7128629150</v>
      </c>
      <c r="I26" s="192">
        <v>4501522026</v>
      </c>
      <c r="J26" s="192">
        <v>4501522026</v>
      </c>
      <c r="O26" s="196"/>
    </row>
    <row r="27" spans="2:15" x14ac:dyDescent="0.25">
      <c r="B27" s="190" t="s">
        <v>52</v>
      </c>
      <c r="C27" s="191" t="s">
        <v>53</v>
      </c>
      <c r="D27" s="192">
        <v>96155000000</v>
      </c>
      <c r="E27" s="192">
        <v>19664450000</v>
      </c>
      <c r="F27" s="192">
        <v>66312915821.849998</v>
      </c>
      <c r="G27" s="192">
        <v>10177634178.15</v>
      </c>
      <c r="H27" s="192">
        <v>51758774309.650002</v>
      </c>
      <c r="I27" s="192">
        <v>30211771626.650002</v>
      </c>
      <c r="J27" s="192">
        <v>30206802930.650002</v>
      </c>
    </row>
    <row r="28" spans="2:15" x14ac:dyDescent="0.25">
      <c r="B28" s="190" t="s">
        <v>54</v>
      </c>
      <c r="C28" s="191" t="s">
        <v>55</v>
      </c>
      <c r="D28" s="192">
        <v>1000000000</v>
      </c>
      <c r="E28" s="192">
        <v>0</v>
      </c>
      <c r="F28" s="192">
        <v>387076090</v>
      </c>
      <c r="G28" s="192">
        <v>612923910</v>
      </c>
      <c r="H28" s="192">
        <v>332076090</v>
      </c>
      <c r="I28" s="192">
        <v>162455238</v>
      </c>
      <c r="J28" s="192">
        <v>162455238</v>
      </c>
    </row>
    <row r="29" spans="2:15" x14ac:dyDescent="0.25">
      <c r="B29" s="190" t="s">
        <v>56</v>
      </c>
      <c r="C29" s="191" t="s">
        <v>57</v>
      </c>
      <c r="D29" s="192">
        <v>1200000000</v>
      </c>
      <c r="E29" s="192">
        <v>0</v>
      </c>
      <c r="F29" s="192">
        <v>399515141.39999998</v>
      </c>
      <c r="G29" s="192">
        <v>800484858.60000002</v>
      </c>
      <c r="H29" s="192">
        <v>188315141.40000001</v>
      </c>
      <c r="I29" s="192">
        <v>67998474.400000006</v>
      </c>
      <c r="J29" s="192">
        <v>67998474.400000006</v>
      </c>
    </row>
    <row r="30" spans="2:15" x14ac:dyDescent="0.25">
      <c r="B30" s="190" t="s">
        <v>58</v>
      </c>
      <c r="C30" s="191" t="s">
        <v>59</v>
      </c>
      <c r="D30" s="192">
        <v>45620000000</v>
      </c>
      <c r="E30" s="192">
        <v>0</v>
      </c>
      <c r="F30" s="192">
        <v>33420341809</v>
      </c>
      <c r="G30" s="192">
        <v>12199658191</v>
      </c>
      <c r="H30" s="192">
        <v>31776241809</v>
      </c>
      <c r="I30" s="192">
        <v>15726263530</v>
      </c>
      <c r="J30" s="192">
        <v>15726263530</v>
      </c>
    </row>
    <row r="31" spans="2:15" x14ac:dyDescent="0.25">
      <c r="B31" s="190" t="s">
        <v>60</v>
      </c>
      <c r="C31" s="191" t="s">
        <v>61</v>
      </c>
      <c r="D31" s="192">
        <v>2500000000</v>
      </c>
      <c r="E31" s="192">
        <v>0</v>
      </c>
      <c r="F31" s="192">
        <v>1496704007</v>
      </c>
      <c r="G31" s="192">
        <v>1003295993</v>
      </c>
      <c r="H31" s="192">
        <v>1178981773</v>
      </c>
      <c r="I31" s="192">
        <v>235745349</v>
      </c>
      <c r="J31" s="192">
        <v>235745349</v>
      </c>
    </row>
    <row r="32" spans="2:15" x14ac:dyDescent="0.25">
      <c r="B32" s="190" t="s">
        <v>62</v>
      </c>
      <c r="C32" s="191" t="s">
        <v>63</v>
      </c>
      <c r="D32" s="192">
        <v>1700000000</v>
      </c>
      <c r="E32" s="192">
        <v>0</v>
      </c>
      <c r="F32" s="192">
        <v>1619503617</v>
      </c>
      <c r="G32" s="192">
        <v>80496383</v>
      </c>
      <c r="H32" s="192">
        <v>1411224617</v>
      </c>
      <c r="I32" s="192">
        <v>793019008</v>
      </c>
      <c r="J32" s="192">
        <v>793019008</v>
      </c>
    </row>
    <row r="33" spans="2:10" x14ac:dyDescent="0.25">
      <c r="B33" s="190" t="s">
        <v>64</v>
      </c>
      <c r="C33" s="191" t="s">
        <v>65</v>
      </c>
      <c r="D33" s="192">
        <v>9000000000</v>
      </c>
      <c r="E33" s="192">
        <v>0</v>
      </c>
      <c r="F33" s="192">
        <v>3120659006.6500001</v>
      </c>
      <c r="G33" s="192">
        <v>5879340993.3500004</v>
      </c>
      <c r="H33" s="192">
        <v>1164226020.6500001</v>
      </c>
      <c r="I33" s="192">
        <v>560317955.64999998</v>
      </c>
      <c r="J33" s="192">
        <v>560317955.64999998</v>
      </c>
    </row>
    <row r="34" spans="2:10" x14ac:dyDescent="0.25">
      <c r="B34" s="190" t="s">
        <v>66</v>
      </c>
      <c r="C34" s="191" t="s">
        <v>67</v>
      </c>
      <c r="D34" s="192">
        <v>4000000000</v>
      </c>
      <c r="E34" s="192">
        <v>0</v>
      </c>
      <c r="F34" s="192">
        <v>1154705579.2</v>
      </c>
      <c r="G34" s="192">
        <v>2845294420.8000002</v>
      </c>
      <c r="H34" s="192">
        <v>700239210.20000005</v>
      </c>
      <c r="I34" s="192">
        <v>148351704.28999999</v>
      </c>
      <c r="J34" s="192">
        <v>148351704.28999999</v>
      </c>
    </row>
    <row r="35" spans="2:10" x14ac:dyDescent="0.25">
      <c r="B35" s="190" t="s">
        <v>68</v>
      </c>
      <c r="C35" s="191" t="s">
        <v>69</v>
      </c>
      <c r="D35" s="192">
        <v>6000000000</v>
      </c>
      <c r="E35" s="192">
        <v>0</v>
      </c>
      <c r="F35" s="192">
        <v>4207317707.29</v>
      </c>
      <c r="G35" s="192">
        <v>1792682292.71</v>
      </c>
      <c r="H35" s="192">
        <v>2710815936.29</v>
      </c>
      <c r="I35" s="192">
        <v>667687683</v>
      </c>
      <c r="J35" s="192">
        <v>667687683</v>
      </c>
    </row>
    <row r="36" spans="2:10" ht="15.75" thickBot="1" x14ac:dyDescent="0.3">
      <c r="B36" s="190" t="s">
        <v>70</v>
      </c>
      <c r="C36" s="191" t="s">
        <v>71</v>
      </c>
      <c r="D36" s="192">
        <v>5950000000</v>
      </c>
      <c r="E36" s="192">
        <v>0</v>
      </c>
      <c r="F36" s="192">
        <v>3676804524</v>
      </c>
      <c r="G36" s="192">
        <v>2273195476</v>
      </c>
      <c r="H36" s="192">
        <v>2471444473</v>
      </c>
      <c r="I36" s="192">
        <v>534845483</v>
      </c>
      <c r="J36" s="192">
        <v>534845483</v>
      </c>
    </row>
    <row r="37" spans="2:10" ht="15.75" thickBot="1" x14ac:dyDescent="0.3">
      <c r="B37" s="51" t="s">
        <v>0</v>
      </c>
      <c r="C37" s="183" t="s">
        <v>95</v>
      </c>
      <c r="D37" s="52">
        <v>569055371065</v>
      </c>
      <c r="E37" s="52">
        <v>70000000000</v>
      </c>
      <c r="F37" s="52">
        <v>412922805281.79999</v>
      </c>
      <c r="G37" s="52">
        <v>86132565783.199997</v>
      </c>
      <c r="H37" s="52">
        <v>371031696482.28998</v>
      </c>
      <c r="I37" s="52">
        <v>116713176439.81</v>
      </c>
      <c r="J37" s="53">
        <v>116708151890.81</v>
      </c>
    </row>
    <row r="38" spans="2:10" x14ac:dyDescent="0.25">
      <c r="B38" s="190" t="s">
        <v>0</v>
      </c>
      <c r="C38" s="191" t="s">
        <v>0</v>
      </c>
      <c r="D38" s="193" t="s">
        <v>0</v>
      </c>
      <c r="E38" s="193" t="s">
        <v>0</v>
      </c>
      <c r="F38" s="193" t="s">
        <v>0</v>
      </c>
      <c r="G38" s="193" t="s">
        <v>0</v>
      </c>
      <c r="H38" s="193" t="s">
        <v>0</v>
      </c>
      <c r="I38" s="193" t="s">
        <v>0</v>
      </c>
      <c r="J38" s="193" t="s">
        <v>0</v>
      </c>
    </row>
    <row r="41" spans="2:10" x14ac:dyDescent="0.25">
      <c r="D41" s="194"/>
    </row>
    <row r="108" ht="0" hidden="1" customHeight="1" x14ac:dyDescent="0.25"/>
    <row r="109" ht="33.950000000000003" customHeight="1" x14ac:dyDescent="0.2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workbookViewId="0">
      <selection activeCell="I20" sqref="I20"/>
    </sheetView>
  </sheetViews>
  <sheetFormatPr baseColWidth="10" defaultRowHeight="15" x14ac:dyDescent="0.25"/>
  <cols>
    <col min="1" max="1" width="13.42578125" customWidth="1"/>
    <col min="2" max="2" width="21.5703125" customWidth="1"/>
    <col min="3" max="3" width="50.28515625" customWidth="1"/>
    <col min="4" max="10" width="15.7109375" customWidth="1"/>
    <col min="11" max="11" width="0" hidden="1" customWidth="1"/>
    <col min="12" max="12" width="6.42578125" customWidth="1"/>
  </cols>
  <sheetData>
    <row r="1" spans="1:10" x14ac:dyDescent="0.25">
      <c r="A1" s="1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1"/>
      <c r="B3" s="5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5.75" thickTop="1" x14ac:dyDescent="0.25">
      <c r="A4" s="23"/>
      <c r="B4" s="8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x14ac:dyDescent="0.25">
      <c r="A5" s="23"/>
      <c r="B5" s="37"/>
      <c r="C5" s="63" t="s">
        <v>78</v>
      </c>
      <c r="D5" s="45">
        <f t="shared" ref="D5:J5" si="0">SUM(D6:D17)</f>
        <v>37055371065</v>
      </c>
      <c r="E5" s="45">
        <f t="shared" si="0"/>
        <v>0</v>
      </c>
      <c r="F5" s="45">
        <f t="shared" si="0"/>
        <v>4891871832</v>
      </c>
      <c r="G5" s="45">
        <f t="shared" si="0"/>
        <v>32163499233</v>
      </c>
      <c r="H5" s="45">
        <f t="shared" si="0"/>
        <v>3406133011.8699999</v>
      </c>
      <c r="I5" s="45">
        <f t="shared" si="0"/>
        <v>1646225731.8699999</v>
      </c>
      <c r="J5" s="46">
        <f t="shared" si="0"/>
        <v>1646225731.8699999</v>
      </c>
    </row>
    <row r="6" spans="1:10" x14ac:dyDescent="0.25">
      <c r="A6" s="24"/>
      <c r="B6" s="11" t="s">
        <v>12</v>
      </c>
      <c r="C6" s="12" t="s">
        <v>13</v>
      </c>
      <c r="D6" s="13">
        <v>11589000000</v>
      </c>
      <c r="E6" s="13">
        <v>0</v>
      </c>
      <c r="F6" s="13">
        <v>747324685</v>
      </c>
      <c r="G6" s="13">
        <v>10841675315</v>
      </c>
      <c r="H6" s="13">
        <v>747324685</v>
      </c>
      <c r="I6" s="13">
        <v>747324685</v>
      </c>
      <c r="J6" s="14">
        <v>747324685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301083723</v>
      </c>
      <c r="G7" s="13">
        <v>3633916277</v>
      </c>
      <c r="H7" s="13">
        <v>301083723</v>
      </c>
      <c r="I7" s="13">
        <v>298280923</v>
      </c>
      <c r="J7" s="14">
        <v>298280923</v>
      </c>
    </row>
    <row r="8" spans="1:10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97155091</v>
      </c>
      <c r="G8" s="13">
        <v>1239844909</v>
      </c>
      <c r="H8" s="13">
        <v>97155091</v>
      </c>
      <c r="I8" s="13">
        <v>97155091</v>
      </c>
      <c r="J8" s="14">
        <v>97155091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2895443839</v>
      </c>
      <c r="G10" s="13">
        <v>1056927226</v>
      </c>
      <c r="H10" s="13">
        <v>1420364503.8699999</v>
      </c>
      <c r="I10" s="13">
        <v>58103720.869999997</v>
      </c>
      <c r="J10" s="14">
        <v>58103720.869999997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0</v>
      </c>
      <c r="G11" s="13">
        <v>14085000000</v>
      </c>
      <c r="H11" s="13">
        <v>0</v>
      </c>
      <c r="I11" s="13">
        <v>0</v>
      </c>
      <c r="J11" s="14">
        <v>0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431984112</v>
      </c>
      <c r="G12" s="13">
        <v>971015888</v>
      </c>
      <c r="H12" s="13">
        <v>421324627</v>
      </c>
      <c r="I12" s="13">
        <v>26480930</v>
      </c>
      <c r="J12" s="14">
        <v>26480930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2048297</v>
      </c>
      <c r="G13" s="13">
        <v>53951703</v>
      </c>
      <c r="H13" s="13">
        <v>2048297</v>
      </c>
      <c r="I13" s="13">
        <v>2048297</v>
      </c>
      <c r="J13" s="14">
        <v>2048297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x14ac:dyDescent="0.25">
      <c r="A17" s="24"/>
      <c r="B17" s="11" t="s">
        <v>34</v>
      </c>
      <c r="C17" s="12" t="s">
        <v>35</v>
      </c>
      <c r="D17" s="13">
        <v>577000000</v>
      </c>
      <c r="E17" s="13">
        <v>0</v>
      </c>
      <c r="F17" s="13">
        <v>416832085</v>
      </c>
      <c r="G17" s="13">
        <v>160167915</v>
      </c>
      <c r="H17" s="13">
        <v>416832085</v>
      </c>
      <c r="I17" s="13">
        <v>416832085</v>
      </c>
      <c r="J17" s="14">
        <v>416832085</v>
      </c>
    </row>
    <row r="18" spans="1:10" x14ac:dyDescent="0.25">
      <c r="A18" s="24"/>
      <c r="B18" s="34"/>
      <c r="C18" s="64" t="s">
        <v>77</v>
      </c>
      <c r="D18" s="35">
        <f t="shared" ref="D18:J18" si="1">SUM(D19:D36)</f>
        <v>532000000000</v>
      </c>
      <c r="E18" s="35">
        <f t="shared" si="1"/>
        <v>250000000000</v>
      </c>
      <c r="F18" s="35">
        <f t="shared" si="1"/>
        <v>208616500000</v>
      </c>
      <c r="G18" s="35">
        <f t="shared" si="1"/>
        <v>73383500000</v>
      </c>
      <c r="H18" s="35">
        <f t="shared" si="1"/>
        <v>162200000000</v>
      </c>
      <c r="I18" s="35">
        <f t="shared" si="1"/>
        <v>0</v>
      </c>
      <c r="J18" s="36">
        <f t="shared" si="1"/>
        <v>0</v>
      </c>
    </row>
    <row r="19" spans="1:10" ht="33.75" x14ac:dyDescent="0.25">
      <c r="A19" s="24"/>
      <c r="B19" s="11" t="s">
        <v>36</v>
      </c>
      <c r="C19" s="12" t="s">
        <v>37</v>
      </c>
      <c r="D19" s="13">
        <v>73269266052</v>
      </c>
      <c r="E19" s="13">
        <v>73269266052</v>
      </c>
      <c r="F19" s="13">
        <v>0</v>
      </c>
      <c r="G19" s="13">
        <v>0</v>
      </c>
      <c r="H19" s="13">
        <v>0</v>
      </c>
      <c r="I19" s="13">
        <v>0</v>
      </c>
      <c r="J19" s="14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8750000000</v>
      </c>
      <c r="F20" s="13">
        <v>0</v>
      </c>
      <c r="G20" s="13">
        <v>0</v>
      </c>
      <c r="H20" s="13">
        <v>0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8403000000</v>
      </c>
      <c r="F21" s="13">
        <v>0</v>
      </c>
      <c r="G21" s="13">
        <v>0</v>
      </c>
      <c r="H21" s="13">
        <v>0</v>
      </c>
      <c r="I21" s="13">
        <v>0</v>
      </c>
      <c r="J21" s="14">
        <v>0</v>
      </c>
    </row>
    <row r="22" spans="1:10" x14ac:dyDescent="0.25">
      <c r="A22" s="24"/>
      <c r="B22" s="11" t="s">
        <v>42</v>
      </c>
      <c r="C22" s="12" t="s">
        <v>43</v>
      </c>
      <c r="D22" s="13">
        <v>7782000000</v>
      </c>
      <c r="E22" s="13">
        <v>7782000000</v>
      </c>
      <c r="F22" s="13">
        <v>0</v>
      </c>
      <c r="G22" s="13">
        <v>0</v>
      </c>
      <c r="H22" s="13">
        <v>0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9230000000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0" ht="22.5" x14ac:dyDescent="0.25">
      <c r="A24" s="24"/>
      <c r="B24" s="11" t="s">
        <v>46</v>
      </c>
      <c r="C24" s="12" t="s">
        <v>47</v>
      </c>
      <c r="D24" s="13">
        <v>175651000000</v>
      </c>
      <c r="E24" s="13">
        <v>18651000000</v>
      </c>
      <c r="F24" s="13">
        <v>157000000000</v>
      </c>
      <c r="G24" s="13">
        <v>0</v>
      </c>
      <c r="H24" s="13">
        <v>157000000000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18490000000</v>
      </c>
      <c r="F25" s="13">
        <v>44000000000</v>
      </c>
      <c r="G25" s="13">
        <v>0</v>
      </c>
      <c r="H25" s="13">
        <v>0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5399733948</v>
      </c>
      <c r="F26" s="13">
        <v>503500000</v>
      </c>
      <c r="G26" s="13">
        <v>7396500000</v>
      </c>
      <c r="H26" s="13">
        <v>0</v>
      </c>
      <c r="I26" s="13">
        <v>0</v>
      </c>
      <c r="J26" s="14">
        <v>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23055000000</v>
      </c>
      <c r="F27" s="13">
        <v>7113000000</v>
      </c>
      <c r="G27" s="13">
        <v>65987000000</v>
      </c>
      <c r="H27" s="13">
        <v>5200000000</v>
      </c>
      <c r="I27" s="13">
        <v>0</v>
      </c>
      <c r="J27" s="14">
        <v>0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1000000000</v>
      </c>
      <c r="F28" s="13">
        <v>0</v>
      </c>
      <c r="G28" s="13">
        <v>0</v>
      </c>
      <c r="H28" s="13">
        <v>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1200000000</v>
      </c>
      <c r="F29" s="13">
        <v>0</v>
      </c>
      <c r="G29" s="13">
        <v>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45620000000</v>
      </c>
      <c r="F30" s="13">
        <v>0</v>
      </c>
      <c r="G30" s="13">
        <v>0</v>
      </c>
      <c r="H30" s="13">
        <v>0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2500000000</v>
      </c>
      <c r="F31" s="13">
        <v>0</v>
      </c>
      <c r="G31" s="13">
        <v>0</v>
      </c>
      <c r="H31" s="13">
        <v>0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1700000000</v>
      </c>
      <c r="F32" s="13">
        <v>0</v>
      </c>
      <c r="G32" s="13">
        <v>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9000000000</v>
      </c>
      <c r="F33" s="13">
        <v>0</v>
      </c>
      <c r="G33" s="13">
        <v>0</v>
      </c>
      <c r="H33" s="13">
        <v>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4000000000</v>
      </c>
      <c r="F34" s="13">
        <v>0</v>
      </c>
      <c r="G34" s="13">
        <v>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6000000000</v>
      </c>
      <c r="F35" s="13">
        <v>0</v>
      </c>
      <c r="G35" s="13">
        <v>0</v>
      </c>
      <c r="H35" s="13">
        <v>0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5950000000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f t="shared" ref="D37:J37" si="2">+D18+D5</f>
        <v>569055371065</v>
      </c>
      <c r="E37" s="42">
        <f t="shared" si="2"/>
        <v>250000000000</v>
      </c>
      <c r="F37" s="42">
        <f t="shared" si="2"/>
        <v>213508371832</v>
      </c>
      <c r="G37" s="42">
        <f t="shared" si="2"/>
        <v>105546999233</v>
      </c>
      <c r="H37" s="42">
        <f t="shared" si="2"/>
        <v>165606133011.87</v>
      </c>
      <c r="I37" s="42">
        <f t="shared" si="2"/>
        <v>1646225731.8699999</v>
      </c>
      <c r="J37" s="43">
        <f t="shared" si="2"/>
        <v>1646225731.8699999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24" sqref="C24"/>
    </sheetView>
  </sheetViews>
  <sheetFormatPr baseColWidth="10" defaultRowHeight="15" x14ac:dyDescent="0.25"/>
  <cols>
    <col min="1" max="1" width="13.42578125" customWidth="1"/>
    <col min="2" max="2" width="15.7109375" customWidth="1"/>
    <col min="3" max="3" width="47.28515625" customWidth="1"/>
    <col min="4" max="10" width="18.85546875" customWidth="1"/>
    <col min="11" max="11" width="0" hidden="1" customWidth="1"/>
    <col min="12" max="12" width="6.42578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3398311008.5999999</v>
      </c>
      <c r="G5" s="52">
        <f t="shared" si="0"/>
        <v>33657060056.400002</v>
      </c>
      <c r="H5" s="52">
        <f t="shared" si="0"/>
        <v>4059514107.8499999</v>
      </c>
      <c r="I5" s="52">
        <f t="shared" si="0"/>
        <v>2952292858.5500002</v>
      </c>
      <c r="J5" s="53">
        <f t="shared" si="0"/>
        <v>2952292858.5500002</v>
      </c>
    </row>
    <row r="6" spans="1:10" x14ac:dyDescent="0.25">
      <c r="A6" s="24"/>
      <c r="B6" s="48" t="s">
        <v>12</v>
      </c>
      <c r="C6" s="49" t="s">
        <v>13</v>
      </c>
      <c r="D6" s="47">
        <v>11589000000</v>
      </c>
      <c r="E6" s="47">
        <v>0</v>
      </c>
      <c r="F6" s="47">
        <v>782104202</v>
      </c>
      <c r="G6" s="47">
        <v>10806895798</v>
      </c>
      <c r="H6" s="47">
        <v>782104202</v>
      </c>
      <c r="I6" s="47">
        <v>782104202</v>
      </c>
      <c r="J6" s="50">
        <v>782104202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305369802</v>
      </c>
      <c r="G7" s="13">
        <v>3629630198</v>
      </c>
      <c r="H7" s="13">
        <v>305369802</v>
      </c>
      <c r="I7" s="13">
        <v>308074902</v>
      </c>
      <c r="J7" s="14">
        <v>308074902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78315346</v>
      </c>
      <c r="G8" s="13">
        <v>1258684654</v>
      </c>
      <c r="H8" s="13">
        <v>78315346</v>
      </c>
      <c r="I8" s="13">
        <v>78315346</v>
      </c>
      <c r="J8" s="14">
        <v>78315346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9000000</v>
      </c>
      <c r="G9" s="13">
        <v>1000000</v>
      </c>
      <c r="H9" s="13">
        <v>2500000</v>
      </c>
      <c r="I9" s="13">
        <v>2500000</v>
      </c>
      <c r="J9" s="14">
        <v>2500000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693321638</v>
      </c>
      <c r="G10" s="13">
        <v>3259049427</v>
      </c>
      <c r="H10" s="13">
        <v>1350365252.25</v>
      </c>
      <c r="I10" s="13">
        <v>175955751.55000001</v>
      </c>
      <c r="J10" s="14">
        <v>175955751.55000001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1534488509</v>
      </c>
      <c r="G11" s="13">
        <v>12550511491</v>
      </c>
      <c r="H11" s="13">
        <v>1534488509</v>
      </c>
      <c r="I11" s="13">
        <v>1534488509</v>
      </c>
      <c r="J11" s="14">
        <v>1534488509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-10177680.4</v>
      </c>
      <c r="G12" s="13">
        <v>1413177680.4000001</v>
      </c>
      <c r="H12" s="13">
        <v>481804.6</v>
      </c>
      <c r="I12" s="13">
        <v>67013253</v>
      </c>
      <c r="J12" s="14">
        <v>67013253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5889192</v>
      </c>
      <c r="G13" s="13">
        <v>50110808</v>
      </c>
      <c r="H13" s="13">
        <v>5889192</v>
      </c>
      <c r="I13" s="13">
        <v>3840895</v>
      </c>
      <c r="J13" s="14">
        <v>3840895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48758804097</v>
      </c>
      <c r="G18" s="55">
        <f t="shared" si="1"/>
        <v>413241195903</v>
      </c>
      <c r="H18" s="55">
        <f t="shared" si="1"/>
        <v>31724813803</v>
      </c>
      <c r="I18" s="55">
        <f t="shared" si="1"/>
        <v>5747226741</v>
      </c>
      <c r="J18" s="56">
        <f t="shared" si="1"/>
        <v>5747226741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405585524</v>
      </c>
      <c r="G19" s="47">
        <v>30294414476</v>
      </c>
      <c r="H19" s="47">
        <v>257524</v>
      </c>
      <c r="I19" s="47">
        <v>0</v>
      </c>
      <c r="J19" s="50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212472098</v>
      </c>
      <c r="G20" s="13">
        <v>8537527902</v>
      </c>
      <c r="H20" s="13">
        <v>2472098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229600000</v>
      </c>
      <c r="G21" s="13">
        <v>8173400000</v>
      </c>
      <c r="H21" s="13">
        <v>0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290599606</v>
      </c>
      <c r="G22" s="13">
        <v>7491400394</v>
      </c>
      <c r="H22" s="13">
        <v>1282062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213500000</v>
      </c>
      <c r="G23" s="13">
        <v>9016500000</v>
      </c>
      <c r="H23" s="13">
        <v>0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1823442724</v>
      </c>
      <c r="G24" s="13">
        <v>173827557276</v>
      </c>
      <c r="H24" s="13">
        <v>1639642724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238778285</v>
      </c>
      <c r="G25" s="13">
        <v>55751221715</v>
      </c>
      <c r="H25" s="13">
        <v>19425387225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6546537600</v>
      </c>
      <c r="G26" s="13">
        <v>5486912400</v>
      </c>
      <c r="H26" s="13">
        <v>2918195878</v>
      </c>
      <c r="I26" s="13">
        <v>244708278</v>
      </c>
      <c r="J26" s="14">
        <v>244708278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34470959380</v>
      </c>
      <c r="G27" s="13">
        <v>42019590620</v>
      </c>
      <c r="H27" s="13">
        <v>6742789250</v>
      </c>
      <c r="I27" s="13">
        <v>5501870473</v>
      </c>
      <c r="J27" s="14">
        <v>5501870473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42842800</v>
      </c>
      <c r="G28" s="13">
        <v>957157200</v>
      </c>
      <c r="H28" s="13">
        <v>42842800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67854587</v>
      </c>
      <c r="G30" s="13">
        <v>45552145413</v>
      </c>
      <c r="H30" s="13">
        <v>1354587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268320941</v>
      </c>
      <c r="G31" s="13">
        <v>2231679059</v>
      </c>
      <c r="H31" s="13">
        <v>4083261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62462000</v>
      </c>
      <c r="G32" s="13">
        <v>1637538000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427317800</v>
      </c>
      <c r="G33" s="13">
        <v>8572682200</v>
      </c>
      <c r="H33" s="13">
        <v>312530400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2792647657</v>
      </c>
      <c r="G35" s="13">
        <v>3207352343</v>
      </c>
      <c r="H35" s="13">
        <v>92195355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0</v>
      </c>
      <c r="F36" s="20">
        <v>665883095</v>
      </c>
      <c r="G36" s="20">
        <v>5284116905</v>
      </c>
      <c r="H36" s="20">
        <v>541780639</v>
      </c>
      <c r="I36" s="20">
        <v>647990</v>
      </c>
      <c r="J36" s="21">
        <v>647990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v>569055371065</v>
      </c>
      <c r="E37" s="42">
        <v>70000000000</v>
      </c>
      <c r="F37" s="42">
        <v>52157115105.599998</v>
      </c>
      <c r="G37" s="42">
        <v>446898255959.40002</v>
      </c>
      <c r="H37" s="42">
        <v>35784327910.849998</v>
      </c>
      <c r="I37" s="42">
        <v>8699519599.5499992</v>
      </c>
      <c r="J37" s="43">
        <v>8699519599.5499992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2" sqref="F2"/>
    </sheetView>
  </sheetViews>
  <sheetFormatPr baseColWidth="10" defaultRowHeight="15" x14ac:dyDescent="0.25"/>
  <cols>
    <col min="2" max="2" width="13.5703125" customWidth="1"/>
    <col min="3" max="3" width="44.140625" customWidth="1"/>
    <col min="4" max="10" width="15.8554687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2943418200</v>
      </c>
      <c r="G5" s="52">
        <f t="shared" si="0"/>
        <v>34111952865</v>
      </c>
      <c r="H5" s="52">
        <f t="shared" si="0"/>
        <v>2966617402</v>
      </c>
      <c r="I5" s="52">
        <f t="shared" si="0"/>
        <v>3258436579</v>
      </c>
      <c r="J5" s="53">
        <f t="shared" si="0"/>
        <v>3258436579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789114750</v>
      </c>
      <c r="G6" s="27">
        <v>10799885250</v>
      </c>
      <c r="H6" s="27">
        <v>789114750</v>
      </c>
      <c r="I6" s="27">
        <v>789114750</v>
      </c>
      <c r="J6" s="28">
        <v>789114750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296359660</v>
      </c>
      <c r="G7" s="13">
        <v>3638640340</v>
      </c>
      <c r="H7" s="13">
        <v>296359660</v>
      </c>
      <c r="I7" s="13">
        <v>296457360</v>
      </c>
      <c r="J7" s="14">
        <v>296457360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124713954</v>
      </c>
      <c r="G8" s="13">
        <v>1212286046</v>
      </c>
      <c r="H8" s="13">
        <v>124713954</v>
      </c>
      <c r="I8" s="13">
        <v>124713954</v>
      </c>
      <c r="J8" s="14">
        <v>124713954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229732377</v>
      </c>
      <c r="G10" s="13">
        <v>3722638688</v>
      </c>
      <c r="H10" s="13">
        <v>252931579</v>
      </c>
      <c r="I10" s="13">
        <v>514803737.39999998</v>
      </c>
      <c r="J10" s="14">
        <v>514803737.39999998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1497389758</v>
      </c>
      <c r="G11" s="13">
        <v>12587610242</v>
      </c>
      <c r="H11" s="13">
        <v>1497389758</v>
      </c>
      <c r="I11" s="13">
        <v>1497389758</v>
      </c>
      <c r="J11" s="14">
        <v>1497389758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2791912</v>
      </c>
      <c r="G12" s="13">
        <v>1400208088</v>
      </c>
      <c r="H12" s="13">
        <v>2791912</v>
      </c>
      <c r="I12" s="13">
        <v>30592933.600000001</v>
      </c>
      <c r="J12" s="14">
        <v>30592933.600000001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3315789</v>
      </c>
      <c r="G13" s="13">
        <v>52684211</v>
      </c>
      <c r="H13" s="13">
        <v>3315789</v>
      </c>
      <c r="I13" s="13">
        <v>5364086</v>
      </c>
      <c r="J13" s="14">
        <v>5364086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ht="15.75" thickBot="1" x14ac:dyDescent="0.3">
      <c r="A18" s="24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35466958224.290001</v>
      </c>
      <c r="G18" s="55">
        <f t="shared" si="1"/>
        <v>426533041775.71002</v>
      </c>
      <c r="H18" s="55">
        <f t="shared" si="1"/>
        <v>32627812864.290001</v>
      </c>
      <c r="I18" s="55">
        <f t="shared" si="1"/>
        <v>14075664488</v>
      </c>
      <c r="J18" s="56">
        <f t="shared" si="1"/>
        <v>14075664488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274322154</v>
      </c>
      <c r="G19" s="47">
        <v>30425677846</v>
      </c>
      <c r="H19" s="47">
        <v>405986154</v>
      </c>
      <c r="I19" s="47">
        <v>1532666</v>
      </c>
      <c r="J19" s="50">
        <v>1532666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4104047543</v>
      </c>
      <c r="G20" s="13">
        <v>4645952457</v>
      </c>
      <c r="H20" s="13">
        <v>175347543</v>
      </c>
      <c r="I20" s="13">
        <v>2418847</v>
      </c>
      <c r="J20" s="14">
        <v>2418847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4022717568</v>
      </c>
      <c r="G21" s="13">
        <v>4380282432</v>
      </c>
      <c r="H21" s="13">
        <v>226817568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2476889190</v>
      </c>
      <c r="G22" s="13">
        <v>5305110810</v>
      </c>
      <c r="H22" s="13">
        <v>291764190</v>
      </c>
      <c r="I22" s="13">
        <v>416876</v>
      </c>
      <c r="J22" s="14">
        <v>416876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4844209136</v>
      </c>
      <c r="G23" s="13">
        <v>4385790864</v>
      </c>
      <c r="H23" s="13">
        <v>178640386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494358489</v>
      </c>
      <c r="G24" s="13">
        <v>175156641511</v>
      </c>
      <c r="H24" s="13">
        <v>336963739</v>
      </c>
      <c r="I24" s="13">
        <v>794565940</v>
      </c>
      <c r="J24" s="14">
        <v>794565940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72967523</v>
      </c>
      <c r="G25" s="13">
        <v>55917032477</v>
      </c>
      <c r="H25" s="13">
        <v>4042792157</v>
      </c>
      <c r="I25" s="13">
        <v>7688218148</v>
      </c>
      <c r="J25" s="14">
        <v>7688218148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411633000</v>
      </c>
      <c r="G26" s="13">
        <v>11621817000</v>
      </c>
      <c r="H26" s="13">
        <v>1721939278</v>
      </c>
      <c r="I26" s="13">
        <v>2026029878</v>
      </c>
      <c r="J26" s="14">
        <v>2026029878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12836564213</v>
      </c>
      <c r="G27" s="13">
        <v>63653985787</v>
      </c>
      <c r="H27" s="13">
        <v>22937034092</v>
      </c>
      <c r="I27" s="13">
        <v>3492749918</v>
      </c>
      <c r="J27" s="14">
        <v>3492749918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139642618</v>
      </c>
      <c r="G28" s="13">
        <v>860357382</v>
      </c>
      <c r="H28" s="13">
        <v>139642618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131811837</v>
      </c>
      <c r="G29" s="13">
        <v>1068188163</v>
      </c>
      <c r="H29" s="13">
        <v>131811837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1525851616</v>
      </c>
      <c r="G30" s="13">
        <v>44094148384</v>
      </c>
      <c r="H30" s="13">
        <v>392010866</v>
      </c>
      <c r="I30" s="13">
        <v>1174458</v>
      </c>
      <c r="J30" s="14">
        <v>1174458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620322735</v>
      </c>
      <c r="G31" s="13">
        <v>1879677265</v>
      </c>
      <c r="H31" s="13">
        <v>182909805</v>
      </c>
      <c r="I31" s="13">
        <v>3138075</v>
      </c>
      <c r="J31" s="14">
        <v>3138075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1421475500</v>
      </c>
      <c r="G32" s="13">
        <v>278524500</v>
      </c>
      <c r="H32" s="13">
        <v>91062500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404053816</v>
      </c>
      <c r="G33" s="13">
        <v>8595946184</v>
      </c>
      <c r="H33" s="13">
        <v>219787400</v>
      </c>
      <c r="I33" s="13">
        <v>8102640</v>
      </c>
      <c r="J33" s="14">
        <v>8102640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200168466</v>
      </c>
      <c r="G34" s="13">
        <v>3799831534</v>
      </c>
      <c r="H34" s="13">
        <v>200168466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1282394950.29</v>
      </c>
      <c r="G35" s="13">
        <v>4717605049.71</v>
      </c>
      <c r="H35" s="13">
        <v>872834282.28999996</v>
      </c>
      <c r="I35" s="13">
        <v>33482029</v>
      </c>
      <c r="J35" s="14">
        <v>33482029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203527870</v>
      </c>
      <c r="G36" s="31">
        <v>5746472130</v>
      </c>
      <c r="H36" s="31">
        <v>80299983</v>
      </c>
      <c r="I36" s="31">
        <v>23835013</v>
      </c>
      <c r="J36" s="32">
        <v>23835013</v>
      </c>
    </row>
    <row r="37" spans="1:10" ht="15.75" thickBot="1" x14ac:dyDescent="0.3">
      <c r="A37" s="24"/>
      <c r="B37" s="38" t="s">
        <v>0</v>
      </c>
      <c r="C37" s="41" t="s">
        <v>75</v>
      </c>
      <c r="D37" s="42">
        <f t="shared" ref="D37:I37" si="2">+D18+D5</f>
        <v>569055371065</v>
      </c>
      <c r="E37" s="42">
        <f t="shared" si="2"/>
        <v>70000000000</v>
      </c>
      <c r="F37" s="42">
        <f t="shared" si="2"/>
        <v>38410376424.290001</v>
      </c>
      <c r="G37" s="42">
        <f t="shared" si="2"/>
        <v>460644994640.71002</v>
      </c>
      <c r="H37" s="42">
        <f t="shared" si="2"/>
        <v>35594430266.290001</v>
      </c>
      <c r="I37" s="42">
        <f t="shared" si="2"/>
        <v>17334101067</v>
      </c>
      <c r="J37" s="43">
        <f>+J5+J18</f>
        <v>17334101067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8" sqref="H18"/>
    </sheetView>
  </sheetViews>
  <sheetFormatPr baseColWidth="10" defaultRowHeight="15" x14ac:dyDescent="0.25"/>
  <cols>
    <col min="2" max="2" width="16.28515625" customWidth="1"/>
    <col min="3" max="3" width="45.85546875" customWidth="1"/>
    <col min="4" max="10" width="16.5703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2584804807</v>
      </c>
      <c r="G5" s="52">
        <f t="shared" si="0"/>
        <v>34470566258</v>
      </c>
      <c r="H5" s="52">
        <f t="shared" si="0"/>
        <v>2366677673.9099998</v>
      </c>
      <c r="I5" s="52">
        <f t="shared" si="0"/>
        <v>2832592604.9999995</v>
      </c>
      <c r="J5" s="53">
        <f t="shared" si="0"/>
        <v>2832066048.9999995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804739384</v>
      </c>
      <c r="G6" s="27">
        <v>10784260616</v>
      </c>
      <c r="H6" s="27">
        <v>804739384</v>
      </c>
      <c r="I6" s="27">
        <v>797668141</v>
      </c>
      <c r="J6" s="28">
        <v>797668141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311957119</v>
      </c>
      <c r="G7" s="13">
        <v>3623042881</v>
      </c>
      <c r="H7" s="13">
        <v>311957119</v>
      </c>
      <c r="I7" s="13">
        <v>311187519</v>
      </c>
      <c r="J7" s="14">
        <v>311187519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136829794</v>
      </c>
      <c r="G8" s="13">
        <v>1200170206</v>
      </c>
      <c r="H8" s="13">
        <v>136829794</v>
      </c>
      <c r="I8" s="13">
        <v>131873927</v>
      </c>
      <c r="J8" s="14">
        <v>131873927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272113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14159949</v>
      </c>
      <c r="G10" s="13">
        <v>3938211116</v>
      </c>
      <c r="H10" s="13">
        <v>45760702.909999996</v>
      </c>
      <c r="I10" s="13">
        <v>501887805</v>
      </c>
      <c r="J10" s="14">
        <v>501361249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1009955253.53</v>
      </c>
      <c r="G11" s="13">
        <v>13075044746.469999</v>
      </c>
      <c r="H11" s="13">
        <v>1009955253.53</v>
      </c>
      <c r="I11" s="13">
        <v>1009955253.53</v>
      </c>
      <c r="J11" s="14">
        <v>1009955253.53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294217526.47000003</v>
      </c>
      <c r="G12" s="13">
        <v>1108782473.53</v>
      </c>
      <c r="H12" s="13">
        <v>44217526.469999999</v>
      </c>
      <c r="I12" s="13">
        <v>70797045.469999999</v>
      </c>
      <c r="J12" s="14">
        <v>70797045.469999999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12945781</v>
      </c>
      <c r="G13" s="13">
        <v>43054219</v>
      </c>
      <c r="H13" s="13">
        <v>12945781</v>
      </c>
      <c r="I13" s="13">
        <v>9222914</v>
      </c>
      <c r="J13" s="14">
        <v>9222914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48401258062.690002</v>
      </c>
      <c r="G18" s="55">
        <f t="shared" si="1"/>
        <v>413598741937.31</v>
      </c>
      <c r="H18" s="55">
        <f t="shared" si="1"/>
        <v>63742618171.199997</v>
      </c>
      <c r="I18" s="55">
        <f t="shared" si="1"/>
        <v>19063469450</v>
      </c>
      <c r="J18" s="56">
        <f t="shared" si="1"/>
        <v>19063469450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9289791005</v>
      </c>
      <c r="G19" s="47">
        <v>21410208995</v>
      </c>
      <c r="H19" s="47">
        <v>378257524</v>
      </c>
      <c r="I19" s="47">
        <v>41139466</v>
      </c>
      <c r="J19" s="50">
        <v>41139466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2516979</v>
      </c>
      <c r="G20" s="13">
        <v>8747483021</v>
      </c>
      <c r="H20" s="13">
        <v>2186116979</v>
      </c>
      <c r="I20" s="13">
        <v>17489575</v>
      </c>
      <c r="J20" s="14">
        <v>17489575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24888568</v>
      </c>
      <c r="G21" s="13">
        <v>8378111432</v>
      </c>
      <c r="H21" s="13">
        <v>1806488568</v>
      </c>
      <c r="I21" s="13">
        <v>21297568</v>
      </c>
      <c r="J21" s="14">
        <v>21297568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21003084</v>
      </c>
      <c r="G22" s="13">
        <v>7760996916</v>
      </c>
      <c r="H22" s="13">
        <v>804220628</v>
      </c>
      <c r="I22" s="13">
        <v>21784885</v>
      </c>
      <c r="J22" s="14">
        <v>21784885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130991592</v>
      </c>
      <c r="G23" s="13">
        <v>9099008408</v>
      </c>
      <c r="H23" s="13">
        <v>1698176342</v>
      </c>
      <c r="I23" s="13">
        <v>15117053</v>
      </c>
      <c r="J23" s="14">
        <v>15117053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47561438</v>
      </c>
      <c r="G24" s="13">
        <v>175603438562</v>
      </c>
      <c r="H24" s="13">
        <v>303349488</v>
      </c>
      <c r="I24" s="13">
        <v>11743597963</v>
      </c>
      <c r="J24" s="14">
        <v>11743597963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53930191</v>
      </c>
      <c r="G25" s="13">
        <v>55936069809</v>
      </c>
      <c r="H25" s="13">
        <v>17698001556</v>
      </c>
      <c r="I25" s="13">
        <v>36415713</v>
      </c>
      <c r="J25" s="14">
        <v>36415713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1102483082</v>
      </c>
      <c r="G26" s="13">
        <v>10930966918</v>
      </c>
      <c r="H26" s="13">
        <v>245889366</v>
      </c>
      <c r="I26" s="13">
        <v>198565400</v>
      </c>
      <c r="J26" s="14">
        <v>198565400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5635695529</v>
      </c>
      <c r="G27" s="13">
        <v>70854854471</v>
      </c>
      <c r="H27" s="13">
        <v>6397821721</v>
      </c>
      <c r="I27" s="13">
        <v>5981966307</v>
      </c>
      <c r="J27" s="14">
        <v>5981966307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16000000</v>
      </c>
      <c r="G28" s="13">
        <v>984000000</v>
      </c>
      <c r="H28" s="13">
        <v>16000000</v>
      </c>
      <c r="I28" s="13">
        <v>16703018</v>
      </c>
      <c r="J28" s="14">
        <v>16703018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6995170</v>
      </c>
      <c r="J29" s="14">
        <v>6995170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31127088420</v>
      </c>
      <c r="G30" s="13">
        <v>14492911580</v>
      </c>
      <c r="H30" s="13">
        <v>28447305170</v>
      </c>
      <c r="I30" s="13">
        <v>347366375</v>
      </c>
      <c r="J30" s="14">
        <v>347366375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170856145</v>
      </c>
      <c r="G31" s="13">
        <v>2329143855</v>
      </c>
      <c r="H31" s="13">
        <v>377837003</v>
      </c>
      <c r="I31" s="13">
        <v>20216837</v>
      </c>
      <c r="J31" s="14">
        <v>20216837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0</v>
      </c>
      <c r="G32" s="13">
        <v>1700000000</v>
      </c>
      <c r="H32" s="13">
        <v>1318375000</v>
      </c>
      <c r="I32" s="13">
        <v>138320416</v>
      </c>
      <c r="J32" s="14">
        <v>138320416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29245978</v>
      </c>
      <c r="G33" s="13">
        <v>8970754022</v>
      </c>
      <c r="H33" s="13">
        <v>224224551</v>
      </c>
      <c r="I33" s="13">
        <v>296500191</v>
      </c>
      <c r="J33" s="14">
        <v>296500191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400306797.69</v>
      </c>
      <c r="G34" s="13">
        <v>3599693202.3099999</v>
      </c>
      <c r="H34" s="13">
        <v>1305142.2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70000000</v>
      </c>
      <c r="G35" s="13">
        <v>5930000000</v>
      </c>
      <c r="H35" s="13">
        <v>1558989632</v>
      </c>
      <c r="I35" s="13">
        <v>71809069</v>
      </c>
      <c r="J35" s="14">
        <v>71809069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278899254</v>
      </c>
      <c r="G36" s="31">
        <v>5671100746</v>
      </c>
      <c r="H36" s="31">
        <v>280259501</v>
      </c>
      <c r="I36" s="31">
        <v>88184444</v>
      </c>
      <c r="J36" s="32">
        <v>88184444</v>
      </c>
    </row>
    <row r="37" spans="1:10" s="44" customFormat="1" ht="15.75" thickBot="1" x14ac:dyDescent="0.3">
      <c r="A37" s="39"/>
      <c r="B37" s="59" t="s">
        <v>0</v>
      </c>
      <c r="C37" s="60" t="s">
        <v>75</v>
      </c>
      <c r="D37" s="61">
        <f t="shared" ref="D37:J37" si="2">+D18+D5</f>
        <v>569055371065</v>
      </c>
      <c r="E37" s="61">
        <f t="shared" si="2"/>
        <v>70000000000</v>
      </c>
      <c r="F37" s="61">
        <f t="shared" si="2"/>
        <v>50986062869.690002</v>
      </c>
      <c r="G37" s="61">
        <f t="shared" si="2"/>
        <v>448069308195.31</v>
      </c>
      <c r="H37" s="61">
        <f t="shared" si="2"/>
        <v>66109295845.110001</v>
      </c>
      <c r="I37" s="61">
        <f t="shared" si="2"/>
        <v>21896062055</v>
      </c>
      <c r="J37" s="62">
        <f t="shared" si="2"/>
        <v>21895535499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I19" sqref="I19"/>
    </sheetView>
  </sheetViews>
  <sheetFormatPr baseColWidth="10" defaultRowHeight="15" x14ac:dyDescent="0.25"/>
  <cols>
    <col min="1" max="1" width="13.42578125" style="99" customWidth="1"/>
    <col min="2" max="2" width="14.42578125" style="99" customWidth="1"/>
    <col min="3" max="3" width="27.5703125" style="99" customWidth="1"/>
    <col min="4" max="10" width="18.85546875" style="99" customWidth="1"/>
    <col min="11" max="11" width="0" style="99" hidden="1" customWidth="1"/>
    <col min="12" max="12" width="6.42578125" style="99" customWidth="1"/>
    <col min="13" max="16384" width="11.42578125" style="99"/>
  </cols>
  <sheetData>
    <row r="1" spans="1:10" x14ac:dyDescent="0.25">
      <c r="A1" s="97"/>
      <c r="B1" s="97">
        <v>2019</v>
      </c>
      <c r="C1" s="98" t="s">
        <v>0</v>
      </c>
      <c r="D1" s="98" t="s">
        <v>0</v>
      </c>
      <c r="E1" s="98" t="s">
        <v>0</v>
      </c>
      <c r="F1" s="98" t="s">
        <v>0</v>
      </c>
      <c r="G1" s="98" t="s">
        <v>0</v>
      </c>
      <c r="H1" s="98" t="s">
        <v>0</v>
      </c>
      <c r="I1" s="98" t="s">
        <v>0</v>
      </c>
      <c r="J1" s="98" t="s">
        <v>0</v>
      </c>
    </row>
    <row r="2" spans="1:10" x14ac:dyDescent="0.25">
      <c r="A2" s="97"/>
      <c r="B2" s="97" t="s">
        <v>1</v>
      </c>
      <c r="C2" s="98" t="s">
        <v>0</v>
      </c>
      <c r="D2" s="98" t="s">
        <v>0</v>
      </c>
      <c r="E2" s="98" t="s">
        <v>0</v>
      </c>
      <c r="F2" s="98" t="s">
        <v>0</v>
      </c>
      <c r="G2" s="98" t="s">
        <v>0</v>
      </c>
      <c r="H2" s="98" t="s">
        <v>0</v>
      </c>
      <c r="I2" s="98" t="s">
        <v>0</v>
      </c>
      <c r="J2" s="98" t="s">
        <v>0</v>
      </c>
    </row>
    <row r="3" spans="1:10" ht="15.75" thickBot="1" x14ac:dyDescent="0.3">
      <c r="A3" s="97"/>
      <c r="B3" s="102" t="s">
        <v>89</v>
      </c>
      <c r="C3" s="98" t="s">
        <v>0</v>
      </c>
      <c r="D3" s="98" t="s">
        <v>0</v>
      </c>
      <c r="E3" s="98" t="s">
        <v>0</v>
      </c>
      <c r="F3" s="98" t="s">
        <v>0</v>
      </c>
      <c r="G3" s="98" t="s">
        <v>0</v>
      </c>
      <c r="H3" s="98" t="s">
        <v>0</v>
      </c>
      <c r="I3" s="98" t="s">
        <v>0</v>
      </c>
      <c r="J3" s="98" t="s">
        <v>0</v>
      </c>
    </row>
    <row r="4" spans="1:10" ht="15.75" thickTop="1" x14ac:dyDescent="0.25">
      <c r="A4" s="100"/>
      <c r="B4" s="110" t="s">
        <v>3</v>
      </c>
      <c r="C4" s="111" t="s">
        <v>4</v>
      </c>
      <c r="D4" s="111" t="s">
        <v>5</v>
      </c>
      <c r="E4" s="111" t="s">
        <v>6</v>
      </c>
      <c r="F4" s="111" t="s">
        <v>7</v>
      </c>
      <c r="G4" s="111" t="s">
        <v>8</v>
      </c>
      <c r="H4" s="111" t="s">
        <v>9</v>
      </c>
      <c r="I4" s="111" t="s">
        <v>10</v>
      </c>
      <c r="J4" s="112" t="s">
        <v>11</v>
      </c>
    </row>
    <row r="5" spans="1:10" s="142" customFormat="1" ht="15.75" thickBot="1" x14ac:dyDescent="0.3">
      <c r="A5" s="137"/>
      <c r="B5" s="138"/>
      <c r="C5" s="139" t="s">
        <v>76</v>
      </c>
      <c r="D5" s="140">
        <f>SUM(D6:D17)</f>
        <v>37055371065</v>
      </c>
      <c r="E5" s="140">
        <f t="shared" ref="E5:J5" si="0">SUM(E6:E17)</f>
        <v>0</v>
      </c>
      <c r="F5" s="140">
        <f t="shared" si="0"/>
        <v>2163488191</v>
      </c>
      <c r="G5" s="140">
        <f t="shared" si="0"/>
        <v>34891882874</v>
      </c>
      <c r="H5" s="140">
        <f t="shared" si="0"/>
        <v>2410933730.3899999</v>
      </c>
      <c r="I5" s="140">
        <f t="shared" si="0"/>
        <v>2710830491.71</v>
      </c>
      <c r="J5" s="141">
        <f t="shared" si="0"/>
        <v>2710830491.71</v>
      </c>
    </row>
    <row r="6" spans="1:10" x14ac:dyDescent="0.25">
      <c r="A6" s="101"/>
      <c r="B6" s="113" t="s">
        <v>12</v>
      </c>
      <c r="C6" s="114" t="s">
        <v>13</v>
      </c>
      <c r="D6" s="115">
        <v>11589000000</v>
      </c>
      <c r="E6" s="115">
        <v>0</v>
      </c>
      <c r="F6" s="115">
        <v>766282989</v>
      </c>
      <c r="G6" s="115">
        <v>10822717011</v>
      </c>
      <c r="H6" s="115">
        <v>766282989</v>
      </c>
      <c r="I6" s="115">
        <v>773354232</v>
      </c>
      <c r="J6" s="116">
        <v>773354232</v>
      </c>
    </row>
    <row r="7" spans="1:10" ht="22.5" x14ac:dyDescent="0.25">
      <c r="A7" s="101"/>
      <c r="B7" s="103" t="s">
        <v>14</v>
      </c>
      <c r="C7" s="104" t="s">
        <v>15</v>
      </c>
      <c r="D7" s="105">
        <v>3935000000</v>
      </c>
      <c r="E7" s="105">
        <v>0</v>
      </c>
      <c r="F7" s="105">
        <v>275064800</v>
      </c>
      <c r="G7" s="105">
        <v>3659935200</v>
      </c>
      <c r="H7" s="105">
        <v>275064800</v>
      </c>
      <c r="I7" s="105">
        <v>275834400</v>
      </c>
      <c r="J7" s="106">
        <v>275834400</v>
      </c>
    </row>
    <row r="8" spans="1:10" ht="33.75" x14ac:dyDescent="0.25">
      <c r="A8" s="101"/>
      <c r="B8" s="103" t="s">
        <v>16</v>
      </c>
      <c r="C8" s="104" t="s">
        <v>17</v>
      </c>
      <c r="D8" s="105">
        <v>1337000000</v>
      </c>
      <c r="E8" s="105">
        <v>0</v>
      </c>
      <c r="F8" s="105">
        <v>120850915</v>
      </c>
      <c r="G8" s="105">
        <v>1216149085</v>
      </c>
      <c r="H8" s="105">
        <v>120850915</v>
      </c>
      <c r="I8" s="105">
        <v>125806782</v>
      </c>
      <c r="J8" s="106">
        <v>125806782</v>
      </c>
    </row>
    <row r="9" spans="1:10" ht="22.5" x14ac:dyDescent="0.25">
      <c r="A9" s="101"/>
      <c r="B9" s="103" t="s">
        <v>18</v>
      </c>
      <c r="C9" s="104" t="s">
        <v>19</v>
      </c>
      <c r="D9" s="105">
        <v>10000000</v>
      </c>
      <c r="E9" s="105">
        <v>0</v>
      </c>
      <c r="F9" s="105">
        <v>0</v>
      </c>
      <c r="G9" s="105">
        <v>10000000</v>
      </c>
      <c r="H9" s="105">
        <v>0</v>
      </c>
      <c r="I9" s="105">
        <v>272113</v>
      </c>
      <c r="J9" s="106">
        <v>272113</v>
      </c>
    </row>
    <row r="10" spans="1:10" ht="22.5" x14ac:dyDescent="0.25">
      <c r="A10" s="101"/>
      <c r="B10" s="103" t="s">
        <v>20</v>
      </c>
      <c r="C10" s="104" t="s">
        <v>21</v>
      </c>
      <c r="D10" s="105">
        <v>4202371065</v>
      </c>
      <c r="E10" s="105">
        <v>0</v>
      </c>
      <c r="F10" s="105">
        <v>180944327</v>
      </c>
      <c r="G10" s="105">
        <v>4021426738</v>
      </c>
      <c r="H10" s="105">
        <v>178389866.38999999</v>
      </c>
      <c r="I10" s="105">
        <v>434915418.70999998</v>
      </c>
      <c r="J10" s="106">
        <v>434915418.70999998</v>
      </c>
    </row>
    <row r="11" spans="1:10" ht="33.75" x14ac:dyDescent="0.25">
      <c r="A11" s="101"/>
      <c r="B11" s="103" t="s">
        <v>22</v>
      </c>
      <c r="C11" s="104" t="s">
        <v>23</v>
      </c>
      <c r="D11" s="105">
        <v>14085000000</v>
      </c>
      <c r="E11" s="105">
        <v>0</v>
      </c>
      <c r="F11" s="105">
        <v>1056326689.0599999</v>
      </c>
      <c r="G11" s="105">
        <v>13028673310.940001</v>
      </c>
      <c r="H11" s="105">
        <v>1056326689.0599999</v>
      </c>
      <c r="I11" s="105">
        <v>1056326689.0599999</v>
      </c>
      <c r="J11" s="106">
        <v>1056326689.0599999</v>
      </c>
    </row>
    <row r="12" spans="1:10" ht="22.5" x14ac:dyDescent="0.25">
      <c r="A12" s="101"/>
      <c r="B12" s="103" t="s">
        <v>24</v>
      </c>
      <c r="C12" s="104" t="s">
        <v>25</v>
      </c>
      <c r="D12" s="105">
        <v>1153000000</v>
      </c>
      <c r="E12" s="105">
        <v>0</v>
      </c>
      <c r="F12" s="105">
        <v>-249853909.06</v>
      </c>
      <c r="G12" s="105">
        <v>1402853909.0599999</v>
      </c>
      <c r="H12" s="105">
        <v>146090.94</v>
      </c>
      <c r="I12" s="105">
        <v>26725609.940000001</v>
      </c>
      <c r="J12" s="106">
        <v>26725609.940000001</v>
      </c>
    </row>
    <row r="13" spans="1:10" ht="33.75" x14ac:dyDescent="0.25">
      <c r="A13" s="101"/>
      <c r="B13" s="103" t="s">
        <v>26</v>
      </c>
      <c r="C13" s="104" t="s">
        <v>27</v>
      </c>
      <c r="D13" s="105">
        <v>56000000</v>
      </c>
      <c r="E13" s="105">
        <v>0</v>
      </c>
      <c r="F13" s="105">
        <v>13872380</v>
      </c>
      <c r="G13" s="105">
        <v>42127620</v>
      </c>
      <c r="H13" s="105">
        <v>13872380</v>
      </c>
      <c r="I13" s="105">
        <v>17595247</v>
      </c>
      <c r="J13" s="106">
        <v>17595247</v>
      </c>
    </row>
    <row r="14" spans="1:10" x14ac:dyDescent="0.25">
      <c r="A14" s="101"/>
      <c r="B14" s="103" t="s">
        <v>28</v>
      </c>
      <c r="C14" s="104" t="s">
        <v>29</v>
      </c>
      <c r="D14" s="105">
        <v>91000000</v>
      </c>
      <c r="E14" s="105">
        <v>0</v>
      </c>
      <c r="F14" s="105">
        <v>0</v>
      </c>
      <c r="G14" s="105">
        <v>91000000</v>
      </c>
      <c r="H14" s="105">
        <v>0</v>
      </c>
      <c r="I14" s="105">
        <v>0</v>
      </c>
      <c r="J14" s="106">
        <v>0</v>
      </c>
    </row>
    <row r="15" spans="1:10" x14ac:dyDescent="0.25">
      <c r="A15" s="101"/>
      <c r="B15" s="103" t="s">
        <v>30</v>
      </c>
      <c r="C15" s="104" t="s">
        <v>31</v>
      </c>
      <c r="D15" s="105">
        <v>10000000</v>
      </c>
      <c r="E15" s="105">
        <v>0</v>
      </c>
      <c r="F15" s="105">
        <v>0</v>
      </c>
      <c r="G15" s="105">
        <v>10000000</v>
      </c>
      <c r="H15" s="105">
        <v>0</v>
      </c>
      <c r="I15" s="105">
        <v>0</v>
      </c>
      <c r="J15" s="106">
        <v>0</v>
      </c>
    </row>
    <row r="16" spans="1:10" ht="22.5" x14ac:dyDescent="0.25">
      <c r="A16" s="101"/>
      <c r="B16" s="103" t="s">
        <v>32</v>
      </c>
      <c r="C16" s="104" t="s">
        <v>33</v>
      </c>
      <c r="D16" s="105">
        <v>10000000</v>
      </c>
      <c r="E16" s="105">
        <v>0</v>
      </c>
      <c r="F16" s="105">
        <v>0</v>
      </c>
      <c r="G16" s="105">
        <v>10000000</v>
      </c>
      <c r="H16" s="105">
        <v>0</v>
      </c>
      <c r="I16" s="105">
        <v>0</v>
      </c>
      <c r="J16" s="106">
        <v>0</v>
      </c>
    </row>
    <row r="17" spans="1:10" ht="23.25" thickBot="1" x14ac:dyDescent="0.3">
      <c r="A17" s="101"/>
      <c r="B17" s="117" t="s">
        <v>34</v>
      </c>
      <c r="C17" s="118" t="s">
        <v>35</v>
      </c>
      <c r="D17" s="119">
        <v>577000000</v>
      </c>
      <c r="E17" s="119">
        <v>0</v>
      </c>
      <c r="F17" s="119">
        <v>0</v>
      </c>
      <c r="G17" s="119">
        <v>577000000</v>
      </c>
      <c r="H17" s="119">
        <v>0</v>
      </c>
      <c r="I17" s="119">
        <v>0</v>
      </c>
      <c r="J17" s="120">
        <v>0</v>
      </c>
    </row>
    <row r="18" spans="1:10" ht="15.75" thickBot="1" x14ac:dyDescent="0.3">
      <c r="A18" s="101"/>
      <c r="B18" s="121"/>
      <c r="C18" s="122"/>
      <c r="D18" s="123">
        <f>SUM(D19:D36)</f>
        <v>532000000000</v>
      </c>
      <c r="E18" s="123">
        <f t="shared" ref="E18:J18" si="1">SUM(E19:E36)</f>
        <v>70000000000</v>
      </c>
      <c r="F18" s="123">
        <f t="shared" si="1"/>
        <v>26717247427.509998</v>
      </c>
      <c r="G18" s="123">
        <f t="shared" si="1"/>
        <v>435282752572.48999</v>
      </c>
      <c r="H18" s="123">
        <f t="shared" si="1"/>
        <v>41880662573.150002</v>
      </c>
      <c r="I18" s="123">
        <f t="shared" si="1"/>
        <v>27395450299.650002</v>
      </c>
      <c r="J18" s="123">
        <f t="shared" si="1"/>
        <v>27395450299.650002</v>
      </c>
    </row>
    <row r="19" spans="1:10" ht="56.25" x14ac:dyDescent="0.25">
      <c r="A19" s="101"/>
      <c r="B19" s="113" t="s">
        <v>36</v>
      </c>
      <c r="C19" s="114" t="s">
        <v>37</v>
      </c>
      <c r="D19" s="115">
        <v>73269266052</v>
      </c>
      <c r="E19" s="115">
        <v>42569266052</v>
      </c>
      <c r="F19" s="115">
        <v>15990933818</v>
      </c>
      <c r="G19" s="115">
        <v>14709066182</v>
      </c>
      <c r="H19" s="115">
        <v>21384803103</v>
      </c>
      <c r="I19" s="115">
        <v>59362401</v>
      </c>
      <c r="J19" s="116">
        <v>59362401</v>
      </c>
    </row>
    <row r="20" spans="1:10" ht="45" x14ac:dyDescent="0.25">
      <c r="A20" s="101"/>
      <c r="B20" s="103" t="s">
        <v>38</v>
      </c>
      <c r="C20" s="104" t="s">
        <v>39</v>
      </c>
      <c r="D20" s="105">
        <v>8750000000</v>
      </c>
      <c r="E20" s="105">
        <v>0</v>
      </c>
      <c r="F20" s="105">
        <v>2332962315</v>
      </c>
      <c r="G20" s="105">
        <v>6417037685</v>
      </c>
      <c r="H20" s="105">
        <v>3613222315</v>
      </c>
      <c r="I20" s="105">
        <v>589757912</v>
      </c>
      <c r="J20" s="106">
        <v>589757912</v>
      </c>
    </row>
    <row r="21" spans="1:10" ht="33.75" x14ac:dyDescent="0.25">
      <c r="A21" s="101"/>
      <c r="B21" s="103" t="s">
        <v>40</v>
      </c>
      <c r="C21" s="104" t="s">
        <v>41</v>
      </c>
      <c r="D21" s="105">
        <v>8403000000</v>
      </c>
      <c r="E21" s="105">
        <v>0</v>
      </c>
      <c r="F21" s="105">
        <v>2398171715</v>
      </c>
      <c r="G21" s="105">
        <v>6004828285</v>
      </c>
      <c r="H21" s="105">
        <v>1439071715</v>
      </c>
      <c r="I21" s="105">
        <v>36692744</v>
      </c>
      <c r="J21" s="106">
        <v>36692744</v>
      </c>
    </row>
    <row r="22" spans="1:10" ht="33.75" x14ac:dyDescent="0.25">
      <c r="A22" s="101"/>
      <c r="B22" s="103" t="s">
        <v>42</v>
      </c>
      <c r="C22" s="104" t="s">
        <v>43</v>
      </c>
      <c r="D22" s="105">
        <v>7782000000</v>
      </c>
      <c r="E22" s="105">
        <v>0</v>
      </c>
      <c r="F22" s="105">
        <v>2990447789</v>
      </c>
      <c r="G22" s="105">
        <v>4791552211</v>
      </c>
      <c r="H22" s="105">
        <v>2355522789</v>
      </c>
      <c r="I22" s="105">
        <v>38597303</v>
      </c>
      <c r="J22" s="106">
        <v>38597303</v>
      </c>
    </row>
    <row r="23" spans="1:10" ht="45" x14ac:dyDescent="0.25">
      <c r="A23" s="101"/>
      <c r="B23" s="103" t="s">
        <v>44</v>
      </c>
      <c r="C23" s="104" t="s">
        <v>45</v>
      </c>
      <c r="D23" s="105">
        <v>9230000000</v>
      </c>
      <c r="E23" s="105">
        <v>0</v>
      </c>
      <c r="F23" s="105">
        <v>634969597</v>
      </c>
      <c r="G23" s="105">
        <v>8595030403</v>
      </c>
      <c r="H23" s="105">
        <v>2799313597</v>
      </c>
      <c r="I23" s="105">
        <v>29511983</v>
      </c>
      <c r="J23" s="106">
        <v>29511983</v>
      </c>
    </row>
    <row r="24" spans="1:10" ht="45" x14ac:dyDescent="0.25">
      <c r="A24" s="101"/>
      <c r="B24" s="103" t="s">
        <v>46</v>
      </c>
      <c r="C24" s="104" t="s">
        <v>47</v>
      </c>
      <c r="D24" s="105">
        <v>175651000000</v>
      </c>
      <c r="E24" s="105">
        <v>0</v>
      </c>
      <c r="F24" s="105">
        <v>548092681</v>
      </c>
      <c r="G24" s="105">
        <v>175102907319</v>
      </c>
      <c r="H24" s="105">
        <v>308910808.14999998</v>
      </c>
      <c r="I24" s="105">
        <v>3515753945</v>
      </c>
      <c r="J24" s="106">
        <v>3515753945</v>
      </c>
    </row>
    <row r="25" spans="1:10" ht="33.75" x14ac:dyDescent="0.25">
      <c r="A25" s="101"/>
      <c r="B25" s="103" t="s">
        <v>48</v>
      </c>
      <c r="C25" s="104" t="s">
        <v>49</v>
      </c>
      <c r="D25" s="105">
        <v>62490000000</v>
      </c>
      <c r="E25" s="105">
        <v>6500000000</v>
      </c>
      <c r="F25" s="105">
        <v>49782785</v>
      </c>
      <c r="G25" s="105">
        <v>55940217215</v>
      </c>
      <c r="H25" s="105">
        <v>1432495595</v>
      </c>
      <c r="I25" s="105">
        <v>42670691</v>
      </c>
      <c r="J25" s="106">
        <v>42670691</v>
      </c>
    </row>
    <row r="26" spans="1:10" ht="56.25" x14ac:dyDescent="0.25">
      <c r="A26" s="101"/>
      <c r="B26" s="103" t="s">
        <v>50</v>
      </c>
      <c r="C26" s="104" t="s">
        <v>51</v>
      </c>
      <c r="D26" s="105">
        <v>13299733948</v>
      </c>
      <c r="E26" s="105">
        <v>1266283948</v>
      </c>
      <c r="F26" s="105">
        <v>0</v>
      </c>
      <c r="G26" s="105">
        <v>12033450000</v>
      </c>
      <c r="H26" s="105">
        <v>377262916</v>
      </c>
      <c r="I26" s="105">
        <v>518340182</v>
      </c>
      <c r="J26" s="106">
        <v>518340182</v>
      </c>
    </row>
    <row r="27" spans="1:10" ht="67.5" x14ac:dyDescent="0.25">
      <c r="A27" s="101"/>
      <c r="B27" s="103" t="s">
        <v>52</v>
      </c>
      <c r="C27" s="104" t="s">
        <v>53</v>
      </c>
      <c r="D27" s="105">
        <v>96155000000</v>
      </c>
      <c r="E27" s="105">
        <v>19664450000</v>
      </c>
      <c r="F27" s="105">
        <v>217186939</v>
      </c>
      <c r="G27" s="105">
        <v>76273363061</v>
      </c>
      <c r="H27" s="105">
        <v>7023037211</v>
      </c>
      <c r="I27" s="105">
        <v>7033959749</v>
      </c>
      <c r="J27" s="106">
        <v>7033959749</v>
      </c>
    </row>
    <row r="28" spans="1:10" ht="33.75" x14ac:dyDescent="0.25">
      <c r="A28" s="101"/>
      <c r="B28" s="103" t="s">
        <v>54</v>
      </c>
      <c r="C28" s="104" t="s">
        <v>55</v>
      </c>
      <c r="D28" s="105">
        <v>1000000000</v>
      </c>
      <c r="E28" s="105">
        <v>0</v>
      </c>
      <c r="F28" s="105">
        <v>123384057</v>
      </c>
      <c r="G28" s="105">
        <v>876615943</v>
      </c>
      <c r="H28" s="105">
        <v>123384057</v>
      </c>
      <c r="I28" s="105">
        <v>27433300</v>
      </c>
      <c r="J28" s="106">
        <v>27433300</v>
      </c>
    </row>
    <row r="29" spans="1:10" ht="33.75" x14ac:dyDescent="0.25">
      <c r="A29" s="101"/>
      <c r="B29" s="103" t="s">
        <v>56</v>
      </c>
      <c r="C29" s="104" t="s">
        <v>57</v>
      </c>
      <c r="D29" s="105">
        <v>1200000000</v>
      </c>
      <c r="E29" s="105">
        <v>0</v>
      </c>
      <c r="F29" s="105">
        <v>941200000</v>
      </c>
      <c r="G29" s="105">
        <v>258800000</v>
      </c>
      <c r="H29" s="105">
        <v>0</v>
      </c>
      <c r="I29" s="105">
        <v>18500000</v>
      </c>
      <c r="J29" s="106">
        <v>18500000</v>
      </c>
    </row>
    <row r="30" spans="1:10" ht="56.25" x14ac:dyDescent="0.25">
      <c r="A30" s="101"/>
      <c r="B30" s="103" t="s">
        <v>58</v>
      </c>
      <c r="C30" s="104" t="s">
        <v>59</v>
      </c>
      <c r="D30" s="105">
        <v>45620000000</v>
      </c>
      <c r="E30" s="105">
        <v>0</v>
      </c>
      <c r="F30" s="105">
        <v>-624811599</v>
      </c>
      <c r="G30" s="105">
        <v>46244811599</v>
      </c>
      <c r="H30" s="105">
        <v>423201651</v>
      </c>
      <c r="I30" s="105">
        <v>14389405260</v>
      </c>
      <c r="J30" s="106">
        <v>14389405260</v>
      </c>
    </row>
    <row r="31" spans="1:10" ht="33.75" x14ac:dyDescent="0.25">
      <c r="A31" s="101"/>
      <c r="B31" s="103" t="s">
        <v>60</v>
      </c>
      <c r="C31" s="104" t="s">
        <v>61</v>
      </c>
      <c r="D31" s="105">
        <v>2500000000</v>
      </c>
      <c r="E31" s="105">
        <v>0</v>
      </c>
      <c r="F31" s="105">
        <v>158198953</v>
      </c>
      <c r="G31" s="105">
        <v>2341801047</v>
      </c>
      <c r="H31" s="105">
        <v>204412538</v>
      </c>
      <c r="I31" s="105">
        <v>47049037</v>
      </c>
      <c r="J31" s="106">
        <v>47049037</v>
      </c>
    </row>
    <row r="32" spans="1:10" ht="22.5" x14ac:dyDescent="0.25">
      <c r="A32" s="101"/>
      <c r="B32" s="103" t="s">
        <v>62</v>
      </c>
      <c r="C32" s="104" t="s">
        <v>63</v>
      </c>
      <c r="D32" s="105">
        <v>1700000000</v>
      </c>
      <c r="E32" s="105">
        <v>0</v>
      </c>
      <c r="F32" s="105">
        <v>1230901</v>
      </c>
      <c r="G32" s="105">
        <v>1698769099</v>
      </c>
      <c r="H32" s="105">
        <v>1230901</v>
      </c>
      <c r="I32" s="105">
        <v>615957302</v>
      </c>
      <c r="J32" s="106">
        <v>615957302</v>
      </c>
    </row>
    <row r="33" spans="1:10" ht="33.75" x14ac:dyDescent="0.25">
      <c r="A33" s="101"/>
      <c r="B33" s="103" t="s">
        <v>64</v>
      </c>
      <c r="C33" s="104" t="s">
        <v>65</v>
      </c>
      <c r="D33" s="105">
        <v>9000000000</v>
      </c>
      <c r="E33" s="105">
        <v>0</v>
      </c>
      <c r="F33" s="105">
        <v>299430757</v>
      </c>
      <c r="G33" s="105">
        <v>8700569243</v>
      </c>
      <c r="H33" s="105">
        <v>3111406</v>
      </c>
      <c r="I33" s="105">
        <v>72114171.650000006</v>
      </c>
      <c r="J33" s="106">
        <v>72114171.650000006</v>
      </c>
    </row>
    <row r="34" spans="1:10" ht="67.5" x14ac:dyDescent="0.25">
      <c r="A34" s="101"/>
      <c r="B34" s="103" t="s">
        <v>66</v>
      </c>
      <c r="C34" s="104" t="s">
        <v>67</v>
      </c>
      <c r="D34" s="105">
        <v>4000000000</v>
      </c>
      <c r="E34" s="105">
        <v>0</v>
      </c>
      <c r="F34" s="105">
        <v>455112638.50999999</v>
      </c>
      <c r="G34" s="105">
        <v>3544887361.4899998</v>
      </c>
      <c r="H34" s="105">
        <v>98312609</v>
      </c>
      <c r="I34" s="105">
        <v>13310000</v>
      </c>
      <c r="J34" s="106">
        <v>13310000</v>
      </c>
    </row>
    <row r="35" spans="1:10" ht="22.5" x14ac:dyDescent="0.25">
      <c r="A35" s="101"/>
      <c r="B35" s="103" t="s">
        <v>68</v>
      </c>
      <c r="C35" s="104" t="s">
        <v>69</v>
      </c>
      <c r="D35" s="105">
        <v>6000000000</v>
      </c>
      <c r="E35" s="105">
        <v>0</v>
      </c>
      <c r="F35" s="105">
        <v>94400000</v>
      </c>
      <c r="G35" s="105">
        <v>5905600000</v>
      </c>
      <c r="H35" s="105">
        <v>88111852</v>
      </c>
      <c r="I35" s="105">
        <v>238832276</v>
      </c>
      <c r="J35" s="106">
        <v>238832276</v>
      </c>
    </row>
    <row r="36" spans="1:10" ht="23.25" thickBot="1" x14ac:dyDescent="0.3">
      <c r="A36" s="101"/>
      <c r="B36" s="117" t="s">
        <v>70</v>
      </c>
      <c r="C36" s="118" t="s">
        <v>71</v>
      </c>
      <c r="D36" s="119">
        <v>5950000000</v>
      </c>
      <c r="E36" s="119">
        <v>0</v>
      </c>
      <c r="F36" s="119">
        <v>106554081</v>
      </c>
      <c r="G36" s="119">
        <v>5843445919</v>
      </c>
      <c r="H36" s="119">
        <v>205257510</v>
      </c>
      <c r="I36" s="119">
        <v>108202043</v>
      </c>
      <c r="J36" s="120">
        <v>108202043</v>
      </c>
    </row>
    <row r="37" spans="1:10" ht="15.75" thickBot="1" x14ac:dyDescent="0.3">
      <c r="A37" s="101"/>
      <c r="B37" s="107" t="s">
        <v>0</v>
      </c>
      <c r="C37" s="108" t="s">
        <v>0</v>
      </c>
      <c r="D37" s="109">
        <f>+D5+D18</f>
        <v>569055371065</v>
      </c>
      <c r="E37" s="109">
        <f t="shared" ref="E37:J37" si="2">+E5+E18</f>
        <v>70000000000</v>
      </c>
      <c r="F37" s="109">
        <f t="shared" si="2"/>
        <v>28880735618.509998</v>
      </c>
      <c r="G37" s="109">
        <f t="shared" si="2"/>
        <v>470174635446.48999</v>
      </c>
      <c r="H37" s="109">
        <f t="shared" si="2"/>
        <v>44291596303.540001</v>
      </c>
      <c r="I37" s="109">
        <f t="shared" si="2"/>
        <v>30106280791.360001</v>
      </c>
      <c r="J37" s="109">
        <f t="shared" si="2"/>
        <v>30106280791.360001</v>
      </c>
    </row>
    <row r="38" spans="1:10" ht="0" hidden="1" customHeight="1" x14ac:dyDescent="0.25"/>
    <row r="39" spans="1:10" ht="33.950000000000003" customHeight="1" thickTop="1" x14ac:dyDescent="0.25"/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G27" sqref="G27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19.57031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92</v>
      </c>
      <c r="C1" s="134" t="s">
        <v>0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93</v>
      </c>
      <c r="C2" s="134" t="s">
        <v>0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94</v>
      </c>
      <c r="C3" s="134" t="s">
        <v>0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ht="16.5" thickTop="1" thickBot="1" x14ac:dyDescent="0.3">
      <c r="A4" s="135"/>
      <c r="B4" s="144" t="s">
        <v>3</v>
      </c>
      <c r="C4" s="145" t="s">
        <v>4</v>
      </c>
      <c r="D4" s="145" t="s">
        <v>5</v>
      </c>
      <c r="E4" s="145" t="s">
        <v>6</v>
      </c>
      <c r="F4" s="145" t="s">
        <v>7</v>
      </c>
      <c r="G4" s="145" t="s">
        <v>8</v>
      </c>
      <c r="H4" s="145" t="s">
        <v>9</v>
      </c>
      <c r="I4" s="145" t="s">
        <v>10</v>
      </c>
      <c r="J4" s="146" t="s">
        <v>11</v>
      </c>
    </row>
    <row r="5" spans="1:10" s="136" customFormat="1" x14ac:dyDescent="0.25">
      <c r="A5" s="143"/>
      <c r="B5" s="147"/>
      <c r="C5" s="148" t="s">
        <v>76</v>
      </c>
      <c r="D5" s="149">
        <f t="shared" ref="D5:J5" si="0">SUM(D6:D17)</f>
        <v>37055371065</v>
      </c>
      <c r="E5" s="149">
        <f t="shared" si="0"/>
        <v>0</v>
      </c>
      <c r="F5" s="149">
        <f t="shared" si="0"/>
        <v>3607929143.4400001</v>
      </c>
      <c r="G5" s="149">
        <f t="shared" si="0"/>
        <v>33447441921.559998</v>
      </c>
      <c r="H5" s="149">
        <f t="shared" si="0"/>
        <v>3732649075.75</v>
      </c>
      <c r="I5" s="149">
        <f t="shared" si="0"/>
        <v>3920057160.4400001</v>
      </c>
      <c r="J5" s="150">
        <f t="shared" si="0"/>
        <v>3864593504.4400001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1198527367</v>
      </c>
      <c r="G6" s="153">
        <v>10390472633</v>
      </c>
      <c r="H6" s="153">
        <v>1198527367</v>
      </c>
      <c r="I6" s="153">
        <v>1196494544</v>
      </c>
      <c r="J6" s="154">
        <v>1196494544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394200609</v>
      </c>
      <c r="G7" s="153">
        <v>3540799391</v>
      </c>
      <c r="H7" s="153">
        <v>394200609</v>
      </c>
      <c r="I7" s="153">
        <v>379060512</v>
      </c>
      <c r="J7" s="154">
        <v>379060512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252024367</v>
      </c>
      <c r="G8" s="153">
        <v>1084975633</v>
      </c>
      <c r="H8" s="153">
        <v>252024367</v>
      </c>
      <c r="I8" s="153">
        <v>248622130</v>
      </c>
      <c r="J8" s="154">
        <v>193158474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0</v>
      </c>
      <c r="I9" s="153">
        <v>0</v>
      </c>
      <c r="J9" s="154">
        <v>0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4797992</v>
      </c>
      <c r="G10" s="153">
        <v>4197573073</v>
      </c>
      <c r="H10" s="153">
        <v>129517924.31</v>
      </c>
      <c r="I10" s="153">
        <v>301500000</v>
      </c>
      <c r="J10" s="154">
        <v>301500000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1741117655.4400001</v>
      </c>
      <c r="G11" s="153">
        <v>12343882344.559999</v>
      </c>
      <c r="H11" s="153">
        <v>1741117655.4400001</v>
      </c>
      <c r="I11" s="153">
        <v>1741117655.4400001</v>
      </c>
      <c r="J11" s="154">
        <v>1741117655.4400001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0</v>
      </c>
      <c r="G12" s="153">
        <v>1153000000</v>
      </c>
      <c r="H12" s="153">
        <v>0</v>
      </c>
      <c r="I12" s="153">
        <v>53159042</v>
      </c>
      <c r="J12" s="154">
        <v>53159042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17261153</v>
      </c>
      <c r="G13" s="153">
        <v>38738847</v>
      </c>
      <c r="H13" s="153">
        <v>17261153</v>
      </c>
      <c r="I13" s="153">
        <v>103277</v>
      </c>
      <c r="J13" s="154">
        <v>103277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79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3">
        <v>0</v>
      </c>
    </row>
    <row r="17" spans="2:10" ht="15.75" thickBot="1" x14ac:dyDescent="0.3">
      <c r="B17" s="175" t="s">
        <v>34</v>
      </c>
      <c r="C17" s="176" t="s">
        <v>35</v>
      </c>
      <c r="D17" s="177">
        <v>577000000</v>
      </c>
      <c r="E17" s="177">
        <v>0</v>
      </c>
      <c r="F17" s="177">
        <v>0</v>
      </c>
      <c r="G17" s="177">
        <v>577000000</v>
      </c>
      <c r="H17" s="177">
        <v>0</v>
      </c>
      <c r="I17" s="177">
        <v>0</v>
      </c>
      <c r="J17" s="178">
        <v>0</v>
      </c>
    </row>
    <row r="18" spans="2:10" s="136" customFormat="1" ht="15.75" thickBot="1" x14ac:dyDescent="0.3">
      <c r="B18" s="171"/>
      <c r="C18" s="172" t="s">
        <v>77</v>
      </c>
      <c r="D18" s="173">
        <f t="shared" ref="D18:J18" si="1">SUM(D19:D36)</f>
        <v>532000000000</v>
      </c>
      <c r="E18" s="173">
        <f t="shared" si="1"/>
        <v>70000000000</v>
      </c>
      <c r="F18" s="173">
        <f t="shared" si="1"/>
        <v>13596256388.15</v>
      </c>
      <c r="G18" s="173">
        <f t="shared" si="1"/>
        <v>448403743611.84998</v>
      </c>
      <c r="H18" s="173">
        <f t="shared" si="1"/>
        <v>12919410256</v>
      </c>
      <c r="I18" s="173">
        <f t="shared" si="1"/>
        <v>17999999999.029999</v>
      </c>
      <c r="J18" s="174">
        <f t="shared" si="1"/>
        <v>17911220295.330002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447079948</v>
      </c>
      <c r="G19" s="169">
        <v>30252920052</v>
      </c>
      <c r="H19" s="169">
        <v>3433603128</v>
      </c>
      <c r="I19" s="169">
        <v>6259001593</v>
      </c>
      <c r="J19" s="170">
        <v>6259001593</v>
      </c>
    </row>
    <row r="20" spans="2:10" x14ac:dyDescent="0.25">
      <c r="B20" s="151" t="s">
        <v>38</v>
      </c>
      <c r="C20" s="152" t="s">
        <v>39</v>
      </c>
      <c r="D20" s="153">
        <v>8750000000</v>
      </c>
      <c r="E20" s="153">
        <v>0</v>
      </c>
      <c r="F20" s="153">
        <v>19334613</v>
      </c>
      <c r="G20" s="153">
        <v>8730665387</v>
      </c>
      <c r="H20" s="153">
        <v>136492633</v>
      </c>
      <c r="I20" s="153">
        <v>1335163279</v>
      </c>
      <c r="J20" s="154">
        <v>1335163279</v>
      </c>
    </row>
    <row r="21" spans="2:10" x14ac:dyDescent="0.25">
      <c r="B21" s="151" t="s">
        <v>40</v>
      </c>
      <c r="C21" s="152" t="s">
        <v>41</v>
      </c>
      <c r="D21" s="153">
        <v>8403000000</v>
      </c>
      <c r="E21" s="153">
        <v>0</v>
      </c>
      <c r="F21" s="153">
        <v>306709309</v>
      </c>
      <c r="G21" s="153">
        <v>8096290691</v>
      </c>
      <c r="H21" s="153">
        <v>1594709309</v>
      </c>
      <c r="I21" s="153">
        <v>227388299</v>
      </c>
      <c r="J21" s="154">
        <v>200231802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247471200</v>
      </c>
      <c r="G22" s="153">
        <v>7534528800</v>
      </c>
      <c r="H22" s="153">
        <v>2133219638</v>
      </c>
      <c r="I22" s="153">
        <v>941340327</v>
      </c>
      <c r="J22" s="154">
        <v>941340327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129503055</v>
      </c>
      <c r="G23" s="153">
        <v>9100496945</v>
      </c>
      <c r="H23" s="153">
        <v>202003055</v>
      </c>
      <c r="I23" s="153">
        <v>390898663</v>
      </c>
      <c r="J23" s="154">
        <v>390898663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8803601754.1499996</v>
      </c>
      <c r="G24" s="153">
        <v>166847398245.85001</v>
      </c>
      <c r="H24" s="153">
        <v>119361493</v>
      </c>
      <c r="I24" s="153">
        <v>3208012423</v>
      </c>
      <c r="J24" s="154">
        <v>3208012423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322285806</v>
      </c>
      <c r="G25" s="153">
        <v>55667714194</v>
      </c>
      <c r="H25" s="153">
        <v>24051996</v>
      </c>
      <c r="I25" s="153">
        <v>39481814</v>
      </c>
      <c r="J25" s="154">
        <v>39481814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115187400</v>
      </c>
      <c r="G26" s="153">
        <v>11918262600</v>
      </c>
      <c r="H26" s="153">
        <v>1228786215</v>
      </c>
      <c r="I26" s="153">
        <v>285241483</v>
      </c>
      <c r="J26" s="154">
        <v>285241483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552990347</v>
      </c>
      <c r="G27" s="153">
        <v>75937559653</v>
      </c>
      <c r="H27" s="153">
        <v>1902190031</v>
      </c>
      <c r="I27" s="153">
        <v>4659799178</v>
      </c>
      <c r="J27" s="154">
        <v>4629010387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3470655</v>
      </c>
      <c r="G28" s="153">
        <v>996529345</v>
      </c>
      <c r="H28" s="153">
        <v>3470655</v>
      </c>
      <c r="I28" s="153">
        <v>87291557</v>
      </c>
      <c r="J28" s="154">
        <v>87291557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591921</v>
      </c>
      <c r="G29" s="153">
        <v>1199408079</v>
      </c>
      <c r="H29" s="153">
        <v>1591921</v>
      </c>
      <c r="I29" s="153">
        <v>18500000</v>
      </c>
      <c r="J29" s="154">
        <v>18500000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734642760</v>
      </c>
      <c r="G30" s="153">
        <v>44885357240</v>
      </c>
      <c r="H30" s="153">
        <v>1283753500</v>
      </c>
      <c r="I30" s="153">
        <v>57341742</v>
      </c>
      <c r="J30" s="154">
        <v>57341742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-153677021</v>
      </c>
      <c r="G31" s="153">
        <v>2653677021</v>
      </c>
      <c r="H31" s="153">
        <v>169235426</v>
      </c>
      <c r="I31" s="153">
        <v>68588772</v>
      </c>
      <c r="J31" s="154">
        <v>68588772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51007040</v>
      </c>
      <c r="G32" s="153">
        <v>1648992960</v>
      </c>
      <c r="H32" s="153">
        <v>1007040</v>
      </c>
      <c r="I32" s="153">
        <v>18418629</v>
      </c>
      <c r="J32" s="154">
        <v>18418629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1612445248</v>
      </c>
      <c r="G33" s="153">
        <v>7387554752</v>
      </c>
      <c r="H33" s="153">
        <v>373989512</v>
      </c>
      <c r="I33" s="153">
        <v>83186175</v>
      </c>
      <c r="J33" s="154">
        <v>83186175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339103913</v>
      </c>
      <c r="G34" s="153">
        <v>3660896087</v>
      </c>
      <c r="H34" s="153">
        <v>134259167</v>
      </c>
      <c r="I34" s="153">
        <v>85344123.030000001</v>
      </c>
      <c r="J34" s="154">
        <v>54509707.329999998</v>
      </c>
    </row>
    <row r="35" spans="1:10" ht="15.75" thickBot="1" x14ac:dyDescent="0.3">
      <c r="B35" s="155" t="s">
        <v>68</v>
      </c>
      <c r="C35" s="156" t="s">
        <v>69</v>
      </c>
      <c r="D35" s="157">
        <v>6000000000</v>
      </c>
      <c r="E35" s="157">
        <v>0</v>
      </c>
      <c r="F35" s="157">
        <v>-32124900</v>
      </c>
      <c r="G35" s="157">
        <v>6032124900</v>
      </c>
      <c r="H35" s="157">
        <v>71940982</v>
      </c>
      <c r="I35" s="157">
        <v>86261929</v>
      </c>
      <c r="J35" s="158">
        <v>86261929</v>
      </c>
    </row>
    <row r="36" spans="1:10" x14ac:dyDescent="0.25">
      <c r="B36" s="159" t="s">
        <v>70</v>
      </c>
      <c r="C36" s="160" t="s">
        <v>71</v>
      </c>
      <c r="D36" s="161">
        <v>5950000000</v>
      </c>
      <c r="E36" s="161">
        <v>0</v>
      </c>
      <c r="F36" s="161">
        <v>96633340</v>
      </c>
      <c r="G36" s="161">
        <v>5853366660</v>
      </c>
      <c r="H36" s="161">
        <v>105744555</v>
      </c>
      <c r="I36" s="161">
        <v>148740013</v>
      </c>
      <c r="J36" s="162">
        <v>148740013</v>
      </c>
    </row>
    <row r="37" spans="1:10" ht="15.75" thickBot="1" x14ac:dyDescent="0.3">
      <c r="A37" s="136"/>
      <c r="B37" s="163" t="s">
        <v>0</v>
      </c>
      <c r="C37" s="164" t="s">
        <v>95</v>
      </c>
      <c r="D37" s="165">
        <v>569055371065</v>
      </c>
      <c r="E37" s="165">
        <v>70000000000</v>
      </c>
      <c r="F37" s="165">
        <v>17204185531.59</v>
      </c>
      <c r="G37" s="165">
        <v>481851185533.40997</v>
      </c>
      <c r="H37" s="165">
        <v>16652059331.75</v>
      </c>
      <c r="I37" s="165">
        <v>21920057159.470001</v>
      </c>
      <c r="J37" s="166">
        <v>21775813799.77</v>
      </c>
    </row>
    <row r="38" spans="1:10" ht="15.75" thickTop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2" sqref="H12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34.1406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92</v>
      </c>
      <c r="C1" s="134">
        <v>2019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93</v>
      </c>
      <c r="C2" s="134" t="s">
        <v>1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94</v>
      </c>
      <c r="C3" s="134" t="s">
        <v>97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s="136" customFormat="1" x14ac:dyDescent="0.25">
      <c r="A4" s="143"/>
      <c r="B4" s="147" t="s">
        <v>3</v>
      </c>
      <c r="C4" s="148" t="s">
        <v>4</v>
      </c>
      <c r="D4" s="149" t="s">
        <v>5</v>
      </c>
      <c r="E4" s="149" t="s">
        <v>6</v>
      </c>
      <c r="F4" s="149" t="s">
        <v>7</v>
      </c>
      <c r="G4" s="149" t="s">
        <v>8</v>
      </c>
      <c r="H4" s="149" t="s">
        <v>9</v>
      </c>
      <c r="I4" s="149" t="s">
        <v>10</v>
      </c>
      <c r="J4" s="150" t="s">
        <v>11</v>
      </c>
    </row>
    <row r="5" spans="1:10" s="136" customFormat="1" x14ac:dyDescent="0.25">
      <c r="A5" s="143"/>
      <c r="B5" s="184"/>
      <c r="C5" s="185" t="s">
        <v>76</v>
      </c>
      <c r="D5" s="186">
        <f>SUM(D6:D17)</f>
        <v>37055371065</v>
      </c>
      <c r="E5" s="186">
        <f t="shared" ref="E5:J5" si="0">SUM(E6:E17)</f>
        <v>0</v>
      </c>
      <c r="F5" s="186">
        <f t="shared" si="0"/>
        <v>2417227957.2200003</v>
      </c>
      <c r="G5" s="186">
        <f t="shared" si="0"/>
        <v>34638143107.779999</v>
      </c>
      <c r="H5" s="186">
        <f t="shared" si="0"/>
        <v>2727180987.1800003</v>
      </c>
      <c r="I5" s="186">
        <f t="shared" si="0"/>
        <v>2833221717.25</v>
      </c>
      <c r="J5" s="186">
        <f t="shared" si="0"/>
        <v>2889156076.25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780312220</v>
      </c>
      <c r="G6" s="153">
        <v>10808687780</v>
      </c>
      <c r="H6" s="153">
        <v>780312220</v>
      </c>
      <c r="I6" s="153">
        <v>782345043</v>
      </c>
      <c r="J6" s="154">
        <v>782345043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470773133</v>
      </c>
      <c r="G7" s="153">
        <v>3464226867</v>
      </c>
      <c r="H7" s="153">
        <v>470773133</v>
      </c>
      <c r="I7" s="153">
        <v>485913230</v>
      </c>
      <c r="J7" s="154">
        <v>485913230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76903391</v>
      </c>
      <c r="G8" s="153">
        <v>1260096609</v>
      </c>
      <c r="H8" s="153">
        <v>76903391</v>
      </c>
      <c r="I8" s="153">
        <v>80305628</v>
      </c>
      <c r="J8" s="154">
        <v>135713431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2031101</v>
      </c>
      <c r="I9" s="153">
        <v>2031101</v>
      </c>
      <c r="J9" s="154">
        <v>2031101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-35181208.490000002</v>
      </c>
      <c r="G10" s="153">
        <v>4237552273.4899998</v>
      </c>
      <c r="H10" s="153">
        <v>272740720.47000003</v>
      </c>
      <c r="I10" s="153">
        <v>314468898.54000002</v>
      </c>
      <c r="J10" s="154">
        <v>314995454.54000002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1078831805.71</v>
      </c>
      <c r="G11" s="153">
        <v>13006168194.290001</v>
      </c>
      <c r="H11" s="153">
        <v>1078831805.71</v>
      </c>
      <c r="I11" s="153">
        <v>1078831805.71</v>
      </c>
      <c r="J11" s="154">
        <v>1078831805.71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61787192</v>
      </c>
      <c r="G12" s="153">
        <v>1091212808</v>
      </c>
      <c r="H12" s="153">
        <v>61787192</v>
      </c>
      <c r="I12" s="153">
        <v>88366711</v>
      </c>
      <c r="J12" s="154">
        <v>88366711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-16198576</v>
      </c>
      <c r="G13" s="153">
        <v>72198576</v>
      </c>
      <c r="H13" s="153">
        <v>-16198576</v>
      </c>
      <c r="I13" s="153">
        <v>959300</v>
      </c>
      <c r="J13" s="154">
        <v>959300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51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4">
        <v>0</v>
      </c>
    </row>
    <row r="17" spans="2:10" x14ac:dyDescent="0.25">
      <c r="B17" s="167" t="s">
        <v>34</v>
      </c>
      <c r="C17" s="168" t="s">
        <v>35</v>
      </c>
      <c r="D17" s="169">
        <v>577000000</v>
      </c>
      <c r="E17" s="169">
        <v>0</v>
      </c>
      <c r="F17" s="169">
        <v>0</v>
      </c>
      <c r="G17" s="169">
        <v>577000000</v>
      </c>
      <c r="H17" s="169">
        <v>0</v>
      </c>
      <c r="I17" s="169">
        <v>0</v>
      </c>
      <c r="J17" s="170">
        <v>0</v>
      </c>
    </row>
    <row r="18" spans="2:10" s="136" customFormat="1" x14ac:dyDescent="0.25">
      <c r="B18" s="187"/>
      <c r="C18" s="188" t="s">
        <v>77</v>
      </c>
      <c r="D18" s="189">
        <f>SUM(D19:D36)</f>
        <v>532000000000</v>
      </c>
      <c r="E18" s="189">
        <f t="shared" ref="E18:J18" si="1">SUM(E19:E36)</f>
        <v>70000000000</v>
      </c>
      <c r="F18" s="189">
        <f t="shared" si="1"/>
        <v>9358729942.8999996</v>
      </c>
      <c r="G18" s="189">
        <f t="shared" si="1"/>
        <v>452641270057.09998</v>
      </c>
      <c r="H18" s="189">
        <f t="shared" si="1"/>
        <v>4266672825.7000003</v>
      </c>
      <c r="I18" s="189">
        <f t="shared" si="1"/>
        <v>12277708318.309999</v>
      </c>
      <c r="J18" s="189">
        <f t="shared" si="1"/>
        <v>12361519326.009998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2326570860</v>
      </c>
      <c r="G19" s="169">
        <v>28373429140</v>
      </c>
      <c r="H19" s="169">
        <v>16864603</v>
      </c>
      <c r="I19" s="169">
        <v>1607196288</v>
      </c>
      <c r="J19" s="170">
        <v>1607196288</v>
      </c>
    </row>
    <row r="20" spans="2:10" x14ac:dyDescent="0.25">
      <c r="B20" s="167" t="s">
        <v>38</v>
      </c>
      <c r="C20" s="168" t="s">
        <v>39</v>
      </c>
      <c r="D20" s="169">
        <v>8750000000</v>
      </c>
      <c r="E20" s="169">
        <v>0</v>
      </c>
      <c r="F20" s="169">
        <v>183026872</v>
      </c>
      <c r="G20" s="169">
        <v>8566973128</v>
      </c>
      <c r="H20" s="169">
        <v>19598872</v>
      </c>
      <c r="I20" s="169">
        <v>611719396</v>
      </c>
      <c r="J20" s="170">
        <v>611719396</v>
      </c>
    </row>
    <row r="21" spans="2:10" x14ac:dyDescent="0.25">
      <c r="B21" s="167" t="s">
        <v>40</v>
      </c>
      <c r="C21" s="168" t="s">
        <v>41</v>
      </c>
      <c r="D21" s="169">
        <v>8403000000</v>
      </c>
      <c r="E21" s="169">
        <v>0</v>
      </c>
      <c r="F21" s="169">
        <v>627208432</v>
      </c>
      <c r="G21" s="169">
        <v>7775791568</v>
      </c>
      <c r="H21" s="169">
        <v>82208432</v>
      </c>
      <c r="I21" s="169">
        <v>1075696808</v>
      </c>
      <c r="J21" s="170">
        <v>1102853305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149660679</v>
      </c>
      <c r="G22" s="153">
        <v>7632339321</v>
      </c>
      <c r="H22" s="153">
        <v>54660679</v>
      </c>
      <c r="I22" s="153">
        <v>606670831</v>
      </c>
      <c r="J22" s="154">
        <v>606670831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233564686</v>
      </c>
      <c r="G23" s="153">
        <v>8996435314</v>
      </c>
      <c r="H23" s="153">
        <v>23253686</v>
      </c>
      <c r="I23" s="153">
        <v>1544321621</v>
      </c>
      <c r="J23" s="154">
        <v>1544321621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-4888919604</v>
      </c>
      <c r="G24" s="153">
        <v>180539919604</v>
      </c>
      <c r="H24" s="153">
        <v>-1850241728</v>
      </c>
      <c r="I24" s="153">
        <v>354414892</v>
      </c>
      <c r="J24" s="154">
        <v>354414892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-204977770</v>
      </c>
      <c r="G25" s="153">
        <v>56194977770</v>
      </c>
      <c r="H25" s="153">
        <v>615931790</v>
      </c>
      <c r="I25" s="153">
        <v>51893305</v>
      </c>
      <c r="J25" s="154">
        <v>51893305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2519216520</v>
      </c>
      <c r="G26" s="153">
        <v>9514233480</v>
      </c>
      <c r="H26" s="153">
        <v>636555497</v>
      </c>
      <c r="I26" s="153">
        <v>1228636805</v>
      </c>
      <c r="J26" s="154">
        <v>1228636805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5486519413.8500004</v>
      </c>
      <c r="G27" s="153">
        <v>71004030586.149994</v>
      </c>
      <c r="H27" s="153">
        <v>1555902004.6500001</v>
      </c>
      <c r="I27" s="153">
        <v>3541426001.6500001</v>
      </c>
      <c r="J27" s="154">
        <v>3567246096.6500001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61735960</v>
      </c>
      <c r="G28" s="153">
        <v>938264040</v>
      </c>
      <c r="H28" s="153">
        <v>6735960</v>
      </c>
      <c r="I28" s="153">
        <v>31027363</v>
      </c>
      <c r="J28" s="154">
        <v>31027363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-674088616.60000002</v>
      </c>
      <c r="G29" s="153">
        <v>1874088616.5999999</v>
      </c>
      <c r="H29" s="153">
        <v>54911383.399999999</v>
      </c>
      <c r="I29" s="153">
        <v>24003304.399999999</v>
      </c>
      <c r="J29" s="154">
        <v>24003304.399999999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589716025</v>
      </c>
      <c r="G30" s="153">
        <v>45030283975</v>
      </c>
      <c r="H30" s="153">
        <v>1228616035</v>
      </c>
      <c r="I30" s="153">
        <v>930975695</v>
      </c>
      <c r="J30" s="154">
        <v>930975695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432682254</v>
      </c>
      <c r="G31" s="153">
        <v>2067317746</v>
      </c>
      <c r="H31" s="153">
        <v>240503740</v>
      </c>
      <c r="I31" s="153">
        <v>96752628</v>
      </c>
      <c r="J31" s="154">
        <v>96752628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83328176</v>
      </c>
      <c r="G32" s="153">
        <v>1616671824</v>
      </c>
      <c r="H32" s="153">
        <v>-450824</v>
      </c>
      <c r="I32" s="153">
        <v>20322661</v>
      </c>
      <c r="J32" s="154">
        <v>20322661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348165407.64999998</v>
      </c>
      <c r="G33" s="153">
        <v>8651834592.3500004</v>
      </c>
      <c r="H33" s="153">
        <v>30582751.649999999</v>
      </c>
      <c r="I33" s="153">
        <v>100414778</v>
      </c>
      <c r="J33" s="154">
        <v>100414778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-239986236</v>
      </c>
      <c r="G34" s="153">
        <v>4239986236</v>
      </c>
      <c r="H34" s="153">
        <v>266193826</v>
      </c>
      <c r="I34" s="153">
        <v>49697581.259999998</v>
      </c>
      <c r="J34" s="154">
        <v>80531996.959999993</v>
      </c>
    </row>
    <row r="35" spans="1:10" x14ac:dyDescent="0.25">
      <c r="B35" s="151" t="s">
        <v>68</v>
      </c>
      <c r="C35" s="152" t="s">
        <v>69</v>
      </c>
      <c r="D35" s="153">
        <v>6000000000</v>
      </c>
      <c r="E35" s="153">
        <v>0</v>
      </c>
      <c r="F35" s="153">
        <v>0</v>
      </c>
      <c r="G35" s="153">
        <v>6000000000</v>
      </c>
      <c r="H35" s="153">
        <v>26743833</v>
      </c>
      <c r="I35" s="153">
        <v>237302380</v>
      </c>
      <c r="J35" s="154">
        <v>237302380</v>
      </c>
    </row>
    <row r="36" spans="1:10" x14ac:dyDescent="0.25">
      <c r="B36" s="151" t="s">
        <v>70</v>
      </c>
      <c r="C36" s="152" t="s">
        <v>71</v>
      </c>
      <c r="D36" s="153">
        <v>5950000000</v>
      </c>
      <c r="E36" s="153">
        <v>0</v>
      </c>
      <c r="F36" s="153">
        <v>2325306884</v>
      </c>
      <c r="G36" s="153">
        <v>3624693116</v>
      </c>
      <c r="H36" s="153">
        <v>1258102285</v>
      </c>
      <c r="I36" s="153">
        <v>165235980</v>
      </c>
      <c r="J36" s="154">
        <v>165235980</v>
      </c>
    </row>
    <row r="37" spans="1:10" ht="15.75" thickBot="1" x14ac:dyDescent="0.3">
      <c r="A37" s="136"/>
      <c r="B37" s="163" t="s">
        <v>0</v>
      </c>
      <c r="C37" s="164" t="s">
        <v>0</v>
      </c>
      <c r="D37" s="165">
        <v>569055371065</v>
      </c>
      <c r="E37" s="165">
        <v>70000000000</v>
      </c>
      <c r="F37" s="165">
        <v>11775957900.120001</v>
      </c>
      <c r="G37" s="165">
        <v>487279413164.88</v>
      </c>
      <c r="H37" s="165">
        <v>6993853812.8800001</v>
      </c>
      <c r="I37" s="165">
        <v>15110930035.559999</v>
      </c>
      <c r="J37" s="166">
        <v>15250675402.26</v>
      </c>
    </row>
    <row r="38" spans="1:10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RESUMEN</vt:lpstr>
      <vt:lpstr>ACUMULADO A JULIO -X PROYECTO</vt:lpstr>
      <vt:lpstr>ENERO -PROYECTO</vt:lpstr>
      <vt:lpstr>FEBRERO - PROYECTO</vt:lpstr>
      <vt:lpstr>MARZO - PROYECTO</vt:lpstr>
      <vt:lpstr>ABRIL - PROYECTO</vt:lpstr>
      <vt:lpstr>MAYO - PROYECTO</vt:lpstr>
      <vt:lpstr>JUNIO-PROYECTO</vt:lpstr>
      <vt:lpstr>JULIO-PROYECTO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2019-05-20T14:12:07Z</dcterms:created>
  <dcterms:modified xsi:type="dcterms:W3CDTF">2019-08-05T21:29:42Z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