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showHorizontalScroll="0" showVerticalScroll="0" xWindow="0" yWindow="0" windowWidth="24240" windowHeight="12330" activeTab="1"/>
  </bookViews>
  <sheets>
    <sheet name="RESUMEN" sheetId="6" r:id="rId1"/>
    <sheet name="ACUMULADO A JUNI -X PROYECTO" sheetId="5" r:id="rId2"/>
    <sheet name="ENERO -PROYECTO" sheetId="1" r:id="rId3"/>
    <sheet name="FEBRERO - PROYECTO" sheetId="2" r:id="rId4"/>
    <sheet name="MARZO - PROYECTO" sheetId="3" r:id="rId5"/>
    <sheet name="ABRIL - PROYECTO" sheetId="4" r:id="rId6"/>
    <sheet name="MAYO - PROYECTO" sheetId="8" r:id="rId7"/>
    <sheet name="JUNIO-PROYECTO" sheetId="9" r:id="rId8"/>
  </sheets>
  <definedNames>
    <definedName name="_xlchart.v1.0" hidden="1">RESUMEN!$C$50:$D$68</definedName>
    <definedName name="_xlchart.v1.1" hidden="1">RESUMEN!$E$49</definedName>
    <definedName name="_xlchart.v1.10" hidden="1">RESUMEN!$I$50:$I$68</definedName>
    <definedName name="_xlchart.v1.11" hidden="1">RESUMEN!$C$50:$D$68</definedName>
    <definedName name="_xlchart.v1.12" hidden="1">RESUMEN!$E$49</definedName>
    <definedName name="_xlchart.v1.13" hidden="1">RESUMEN!$E$50:$E$68</definedName>
    <definedName name="_xlchart.v1.14" hidden="1">RESUMEN!$F$49</definedName>
    <definedName name="_xlchart.v1.15" hidden="1">RESUMEN!$F$50:$F$68</definedName>
    <definedName name="_xlchart.v1.16" hidden="1">RESUMEN!$G$49</definedName>
    <definedName name="_xlchart.v1.17" hidden="1">RESUMEN!$G$50:$G$68</definedName>
    <definedName name="_xlchart.v1.18" hidden="1">RESUMEN!$H$49</definedName>
    <definedName name="_xlchart.v1.19" hidden="1">RESUMEN!$H$50:$H$68</definedName>
    <definedName name="_xlchart.v1.2" hidden="1">RESUMEN!$E$50:$E$68</definedName>
    <definedName name="_xlchart.v1.20" hidden="1">RESUMEN!$I$49</definedName>
    <definedName name="_xlchart.v1.21" hidden="1">RESUMEN!$I$50:$I$68</definedName>
    <definedName name="_xlchart.v1.3" hidden="1">RESUMEN!$F$49</definedName>
    <definedName name="_xlchart.v1.4" hidden="1">RESUMEN!$F$50:$F$68</definedName>
    <definedName name="_xlchart.v1.5" hidden="1">RESUMEN!$G$49</definedName>
    <definedName name="_xlchart.v1.6" hidden="1">RESUMEN!$G$50:$G$68</definedName>
    <definedName name="_xlchart.v1.7" hidden="1">RESUMEN!$H$49</definedName>
    <definedName name="_xlchart.v1.8" hidden="1">RESUMEN!$H$50:$H$68</definedName>
    <definedName name="_xlchart.v1.9" hidden="1">RESUMEN!$I$49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69" i="6" l="1"/>
  <c r="G37" i="5" l="1"/>
  <c r="J18" i="5"/>
  <c r="J37" i="5" s="1"/>
  <c r="I18" i="5"/>
  <c r="I37" i="5" s="1"/>
  <c r="H18" i="5"/>
  <c r="H37" i="5" s="1"/>
  <c r="G18" i="5"/>
  <c r="F18" i="5"/>
  <c r="F37" i="5" s="1"/>
  <c r="E18" i="5"/>
  <c r="E37" i="5" s="1"/>
  <c r="D18" i="5"/>
  <c r="D37" i="5" s="1"/>
  <c r="J5" i="5"/>
  <c r="I5" i="5"/>
  <c r="H5" i="5"/>
  <c r="G5" i="5"/>
  <c r="F5" i="5"/>
  <c r="E5" i="5"/>
  <c r="D5" i="5"/>
  <c r="K69" i="6"/>
  <c r="K68" i="6"/>
  <c r="I68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50" i="6"/>
  <c r="J68" i="6" l="1"/>
  <c r="J28" i="6"/>
  <c r="J27" i="6"/>
  <c r="J26" i="6"/>
  <c r="H37" i="8"/>
  <c r="D37" i="8"/>
  <c r="J18" i="8"/>
  <c r="I18" i="8"/>
  <c r="H18" i="8"/>
  <c r="G18" i="8"/>
  <c r="G37" i="8" s="1"/>
  <c r="F18" i="8"/>
  <c r="E18" i="8"/>
  <c r="D18" i="8"/>
  <c r="E5" i="8"/>
  <c r="E37" i="8" s="1"/>
  <c r="F5" i="8"/>
  <c r="F37" i="8" s="1"/>
  <c r="G5" i="8"/>
  <c r="H5" i="8"/>
  <c r="I5" i="8"/>
  <c r="I37" i="8" s="1"/>
  <c r="J5" i="8"/>
  <c r="J37" i="8" s="1"/>
  <c r="D5" i="8"/>
  <c r="J18" i="9"/>
  <c r="I18" i="9"/>
  <c r="H18" i="9"/>
  <c r="G18" i="9"/>
  <c r="F18" i="9"/>
  <c r="E18" i="9"/>
  <c r="D18" i="9"/>
  <c r="J5" i="9"/>
  <c r="I5" i="9"/>
  <c r="H5" i="9"/>
  <c r="G5" i="9"/>
  <c r="F5" i="9"/>
  <c r="E5" i="9"/>
  <c r="D5" i="9"/>
  <c r="H64" i="6" l="1"/>
  <c r="I28" i="6" l="1"/>
  <c r="I27" i="6"/>
  <c r="I26" i="6"/>
  <c r="E55" i="6" l="1"/>
  <c r="H67" i="6"/>
  <c r="H66" i="6"/>
  <c r="H65" i="6"/>
  <c r="H63" i="6"/>
  <c r="H62" i="6"/>
  <c r="H61" i="6"/>
  <c r="H59" i="6"/>
  <c r="H58" i="6"/>
  <c r="H57" i="6"/>
  <c r="H56" i="6"/>
  <c r="H55" i="6"/>
  <c r="H54" i="6"/>
  <c r="H53" i="6"/>
  <c r="H52" i="6"/>
  <c r="H51" i="6"/>
  <c r="H50" i="6"/>
  <c r="G67" i="6"/>
  <c r="G66" i="6"/>
  <c r="G65" i="6"/>
  <c r="G64" i="6"/>
  <c r="G63" i="6"/>
  <c r="G62" i="6"/>
  <c r="G61" i="6"/>
  <c r="G60" i="6"/>
  <c r="G59" i="6"/>
  <c r="G58" i="6"/>
  <c r="G57" i="6"/>
  <c r="G56" i="6"/>
  <c r="G55" i="6"/>
  <c r="G54" i="6"/>
  <c r="G53" i="6"/>
  <c r="G52" i="6"/>
  <c r="G51" i="6"/>
  <c r="G50" i="6"/>
  <c r="F67" i="6"/>
  <c r="F66" i="6"/>
  <c r="F64" i="6"/>
  <c r="F62" i="6"/>
  <c r="F61" i="6"/>
  <c r="F59" i="6"/>
  <c r="F58" i="6"/>
  <c r="F57" i="6"/>
  <c r="F56" i="6"/>
  <c r="F55" i="6"/>
  <c r="F53" i="6"/>
  <c r="F51" i="6"/>
  <c r="F50" i="6"/>
  <c r="E58" i="6"/>
  <c r="E50" i="6"/>
  <c r="E68" i="6" s="1"/>
  <c r="H68" i="6" l="1"/>
  <c r="F68" i="6"/>
  <c r="G68" i="6"/>
  <c r="H28" i="6"/>
  <c r="H27" i="6"/>
  <c r="H26" i="6"/>
  <c r="G28" i="6"/>
  <c r="G27" i="6"/>
  <c r="G26" i="6"/>
  <c r="F28" i="6"/>
  <c r="F27" i="6"/>
  <c r="F26" i="6"/>
  <c r="E28" i="6"/>
  <c r="E27" i="6"/>
  <c r="E26" i="6"/>
  <c r="J18" i="4"/>
  <c r="J37" i="4" s="1"/>
  <c r="I18" i="4"/>
  <c r="I37" i="4" s="1"/>
  <c r="H18" i="4"/>
  <c r="H37" i="4" s="1"/>
  <c r="G18" i="4"/>
  <c r="G37" i="4" s="1"/>
  <c r="F18" i="4"/>
  <c r="F37" i="4" s="1"/>
  <c r="E18" i="4"/>
  <c r="E37" i="4" s="1"/>
  <c r="D18" i="4"/>
  <c r="J5" i="4"/>
  <c r="I5" i="4"/>
  <c r="H5" i="4"/>
  <c r="G5" i="4"/>
  <c r="F5" i="4"/>
  <c r="E5" i="4"/>
  <c r="D5" i="4"/>
  <c r="D37" i="4" s="1"/>
  <c r="J18" i="3"/>
  <c r="I18" i="3"/>
  <c r="I37" i="3" s="1"/>
  <c r="H18" i="3"/>
  <c r="G18" i="3"/>
  <c r="F18" i="3"/>
  <c r="F37" i="3" s="1"/>
  <c r="E18" i="3"/>
  <c r="E37" i="3" s="1"/>
  <c r="D18" i="3"/>
  <c r="D37" i="3" s="1"/>
  <c r="J5" i="3"/>
  <c r="I5" i="3"/>
  <c r="H5" i="3"/>
  <c r="G5" i="3"/>
  <c r="F5" i="3"/>
  <c r="E5" i="3"/>
  <c r="D5" i="3"/>
  <c r="J18" i="2"/>
  <c r="I18" i="2"/>
  <c r="H18" i="2"/>
  <c r="G18" i="2"/>
  <c r="F18" i="2"/>
  <c r="E18" i="2"/>
  <c r="D18" i="2"/>
  <c r="J5" i="2"/>
  <c r="I5" i="2"/>
  <c r="H5" i="2"/>
  <c r="G5" i="2"/>
  <c r="F5" i="2"/>
  <c r="E5" i="2"/>
  <c r="D5" i="2"/>
  <c r="H18" i="1"/>
  <c r="G18" i="1"/>
  <c r="F18" i="1"/>
  <c r="E18" i="1"/>
  <c r="D18" i="1"/>
  <c r="I18" i="1"/>
  <c r="J18" i="1"/>
  <c r="J5" i="1"/>
  <c r="I5" i="1"/>
  <c r="H5" i="1"/>
  <c r="G5" i="1"/>
  <c r="F5" i="1"/>
  <c r="E5" i="1"/>
  <c r="D5" i="1"/>
  <c r="J37" i="3" l="1"/>
  <c r="G37" i="1"/>
  <c r="G37" i="3"/>
  <c r="H37" i="3"/>
  <c r="E37" i="1"/>
  <c r="D37" i="1"/>
  <c r="F37" i="1"/>
  <c r="H37" i="1"/>
  <c r="I37" i="1"/>
  <c r="J37" i="1"/>
</calcChain>
</file>

<file path=xl/sharedStrings.xml><?xml version="1.0" encoding="utf-8"?>
<sst xmlns="http://schemas.openxmlformats.org/spreadsheetml/2006/main" count="788" uniqueCount="100">
  <si>
    <t/>
  </si>
  <si>
    <t>Actual</t>
  </si>
  <si>
    <t>Enero-Enero</t>
  </si>
  <si>
    <t>RUBRO</t>
  </si>
  <si>
    <t>DESCRIPCION</t>
  </si>
  <si>
    <t>APR. VIGENTE</t>
  </si>
  <si>
    <t>APR BLOQUEADA</t>
  </si>
  <si>
    <t>CDP</t>
  </si>
  <si>
    <t>APR. DISPONIBLE</t>
  </si>
  <si>
    <t>COMPROMISO</t>
  </si>
  <si>
    <t>OBLIGACION</t>
  </si>
  <si>
    <t>PAGOS</t>
  </si>
  <si>
    <t>A-01-01-01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</si>
  <si>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</si>
  <si>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</si>
  <si>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</si>
  <si>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</si>
  <si>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</si>
  <si>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</si>
  <si>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</si>
  <si>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</si>
  <si>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</si>
  <si>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</si>
  <si>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</si>
  <si>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</si>
  <si>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</si>
  <si>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</si>
  <si>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</si>
  <si>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</si>
  <si>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</si>
  <si>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</si>
  <si>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</si>
  <si>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</si>
  <si>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</si>
  <si>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</si>
  <si>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CUOTA DE FISCALIZACIÓN Y AUDITAJE</t>
  </si>
  <si>
    <t>C-4301-1604-8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</si>
  <si>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</si>
  <si>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</si>
  <si>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</si>
  <si>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</si>
  <si>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</si>
  <si>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</si>
  <si>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</si>
  <si>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</si>
  <si>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</si>
  <si>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</si>
  <si>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</si>
  <si>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</si>
  <si>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</si>
  <si>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</si>
  <si>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</si>
  <si>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</si>
  <si>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</si>
  <si>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</si>
  <si>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</si>
  <si>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</si>
  <si>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</si>
  <si>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</si>
  <si>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</si>
  <si>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</si>
  <si>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</si>
  <si>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</si>
  <si>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</si>
  <si>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</si>
  <si>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</si>
  <si>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</si>
  <si>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</si>
  <si>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</si>
  <si>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</si>
  <si>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</si>
  <si>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</si>
  <si>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Febrero</t>
  </si>
  <si>
    <t>Marzo</t>
  </si>
  <si>
    <t>Abril</t>
  </si>
  <si>
    <t>PRESUPUSTO TOTAL</t>
  </si>
  <si>
    <t>FUNCIONAMIENTO</t>
  </si>
  <si>
    <t>INVERSION</t>
  </si>
  <si>
    <t>FUNCI0NAMIENTO</t>
  </si>
  <si>
    <t>SERVICOS PERSONALES</t>
  </si>
  <si>
    <t>GASTOS GENERALES</t>
  </si>
  <si>
    <t>TRANSFERENCIAS</t>
  </si>
  <si>
    <t>ENERO</t>
  </si>
  <si>
    <t>FEBRERO</t>
  </si>
  <si>
    <t>MARZO</t>
  </si>
  <si>
    <t>ABRIL</t>
  </si>
  <si>
    <t>en miles de $</t>
  </si>
  <si>
    <t>GASTOS DE FUNCIONAMIENTO - COMPROMISOS PRESUPUESTALES</t>
  </si>
  <si>
    <t>GASTOS DE INVERSION - COMPROMISOS PRESUPUESTALES</t>
  </si>
  <si>
    <t>Mayo</t>
  </si>
  <si>
    <t>MAYO</t>
  </si>
  <si>
    <t>JUNIO</t>
  </si>
  <si>
    <t>Año Fiscal:</t>
  </si>
  <si>
    <t>Vigencia:</t>
  </si>
  <si>
    <t>Periodo:</t>
  </si>
  <si>
    <t>TOTAL PRESUPUESTO</t>
  </si>
  <si>
    <t>Enero-Junio</t>
  </si>
  <si>
    <t>FUNCINAMIENTO</t>
  </si>
  <si>
    <t>TOTAL GENERAL</t>
  </si>
  <si>
    <t xml:space="preserve">   TOTALES MENSUALES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</si>
</sst>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&quot;$&quot;\ #,##0.00_);\(&quot;$&quot;\ #,##0.00\)"/>
    <numFmt numFmtId="165" formatCode="[$-1240A]&quot;$&quot;\ #,##0.00;\(&quot;$&quot;\ #,##0.00\)"/>
    <numFmt numFmtId="166" formatCode="_-* #,##0_-;\-* #,##0_-;_-* &quot;-&quot;??_-;_-@_-"/>
    <numFmt numFmtId="167" formatCode="&quot;$&quot;\ #,##0.00"/>
  </numFmts>
  <fonts count="1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11"/>
      <name val="Calibri"/>
      <family val="2"/>
    </font>
    <font>
      <b/>
      <sz val="9"/>
      <color rgb="FF000000"/>
      <name val="Times New Roman"/>
      <family val="1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07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2" fillId="0" borderId="2" xfId="0" applyNumberFormat="1" applyFont="1" applyFill="1" applyBorder="1" applyAlignment="1">
      <alignment horizontal="center" vertical="center" wrapText="1" readingOrder="1"/>
    </xf>
    <xf numFmtId="0" fontId="3" fillId="0" borderId="3" xfId="0" applyNumberFormat="1" applyFont="1" applyFill="1" applyBorder="1" applyAlignment="1">
      <alignment vertical="center" wrapText="1" readingOrder="1"/>
    </xf>
    <xf numFmtId="0" fontId="3" fillId="0" borderId="3" xfId="0" applyNumberFormat="1" applyFont="1" applyFill="1" applyBorder="1" applyAlignment="1">
      <alignment horizontal="left" vertical="center" wrapText="1" readingOrder="1"/>
    </xf>
    <xf numFmtId="0" fontId="2" fillId="0" borderId="4" xfId="0" applyNumberFormat="1" applyFont="1" applyFill="1" applyBorder="1" applyAlignment="1">
      <alignment horizontal="center" vertical="center" wrapText="1" readingOrder="1"/>
    </xf>
    <xf numFmtId="0" fontId="2" fillId="0" borderId="5" xfId="0" applyNumberFormat="1" applyFont="1" applyFill="1" applyBorder="1" applyAlignment="1">
      <alignment horizontal="center" vertical="center" wrapText="1" readingOrder="1"/>
    </xf>
    <xf numFmtId="0" fontId="2" fillId="0" borderId="6" xfId="0" applyNumberFormat="1" applyFont="1" applyFill="1" applyBorder="1" applyAlignment="1">
      <alignment horizontal="center" vertical="center" wrapText="1" readingOrder="1"/>
    </xf>
    <xf numFmtId="0" fontId="3" fillId="0" borderId="7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horizontal="left" vertical="center" wrapText="1" readingOrder="1"/>
    </xf>
    <xf numFmtId="165" fontId="3" fillId="0" borderId="8" xfId="0" applyNumberFormat="1" applyFont="1" applyFill="1" applyBorder="1" applyAlignment="1">
      <alignment horizontal="right" vertical="center" wrapText="1" readingOrder="1"/>
    </xf>
    <xf numFmtId="165" fontId="3" fillId="0" borderId="9" xfId="0" applyNumberFormat="1" applyFont="1" applyFill="1" applyBorder="1" applyAlignment="1">
      <alignment horizontal="right" vertical="center" wrapText="1" readingOrder="1"/>
    </xf>
    <xf numFmtId="0" fontId="2" fillId="0" borderId="13" xfId="0" applyNumberFormat="1" applyFont="1" applyFill="1" applyBorder="1" applyAlignment="1">
      <alignment horizontal="center" vertical="center" wrapText="1" readingOrder="1"/>
    </xf>
    <xf numFmtId="0" fontId="2" fillId="0" borderId="14" xfId="0" applyNumberFormat="1" applyFont="1" applyFill="1" applyBorder="1" applyAlignment="1">
      <alignment horizontal="center" vertical="center" wrapText="1" readingOrder="1"/>
    </xf>
    <xf numFmtId="0" fontId="2" fillId="0" borderId="15" xfId="0" applyNumberFormat="1" applyFont="1" applyFill="1" applyBorder="1" applyAlignment="1">
      <alignment horizontal="center" vertical="center" wrapText="1" readingOrder="1"/>
    </xf>
    <xf numFmtId="0" fontId="3" fillId="0" borderId="19" xfId="0" applyNumberFormat="1" applyFont="1" applyFill="1" applyBorder="1" applyAlignment="1">
      <alignment vertical="center" wrapText="1" readingOrder="1"/>
    </xf>
    <xf numFmtId="0" fontId="3" fillId="0" borderId="20" xfId="0" applyNumberFormat="1" applyFont="1" applyFill="1" applyBorder="1" applyAlignment="1">
      <alignment horizontal="left" vertical="center" wrapText="1" readingOrder="1"/>
    </xf>
    <xf numFmtId="165" fontId="3" fillId="0" borderId="20" xfId="0" applyNumberFormat="1" applyFont="1" applyFill="1" applyBorder="1" applyAlignment="1">
      <alignment horizontal="right" vertical="center" wrapText="1" readingOrder="1"/>
    </xf>
    <xf numFmtId="165" fontId="3" fillId="0" borderId="21" xfId="0" applyNumberFormat="1" applyFont="1" applyFill="1" applyBorder="1" applyAlignment="1">
      <alignment horizontal="right" vertical="center" wrapText="1" readingOrder="1"/>
    </xf>
    <xf numFmtId="0" fontId="4" fillId="0" borderId="3" xfId="0" applyNumberFormat="1" applyFont="1" applyFill="1" applyBorder="1" applyAlignment="1">
      <alignment horizontal="right" vertical="center" wrapText="1" readingOrder="1"/>
    </xf>
    <xf numFmtId="0" fontId="2" fillId="0" borderId="22" xfId="0" applyNumberFormat="1" applyFont="1" applyFill="1" applyBorder="1" applyAlignment="1">
      <alignment horizontal="center" vertical="center" wrapText="1" readingOrder="1"/>
    </xf>
    <xf numFmtId="0" fontId="3" fillId="0" borderId="22" xfId="0" applyNumberFormat="1" applyFont="1" applyFill="1" applyBorder="1" applyAlignment="1">
      <alignment horizontal="center" vertical="center" wrapText="1" readingOrder="1"/>
    </xf>
    <xf numFmtId="0" fontId="3" fillId="0" borderId="23" xfId="0" applyNumberFormat="1" applyFont="1" applyFill="1" applyBorder="1" applyAlignment="1">
      <alignment vertical="center" wrapText="1" readingOrder="1"/>
    </xf>
    <xf numFmtId="0" fontId="3" fillId="0" borderId="24" xfId="0" applyNumberFormat="1" applyFont="1" applyFill="1" applyBorder="1" applyAlignment="1">
      <alignment horizontal="left" vertical="center" wrapText="1" readingOrder="1"/>
    </xf>
    <xf numFmtId="165" fontId="3" fillId="0" borderId="24" xfId="0" applyNumberFormat="1" applyFont="1" applyFill="1" applyBorder="1" applyAlignment="1">
      <alignment horizontal="right" vertical="center" wrapText="1" readingOrder="1"/>
    </xf>
    <xf numFmtId="165" fontId="3" fillId="0" borderId="25" xfId="0" applyNumberFormat="1" applyFont="1" applyFill="1" applyBorder="1" applyAlignment="1">
      <alignment horizontal="right" vertical="center" wrapText="1" readingOrder="1"/>
    </xf>
    <xf numFmtId="0" fontId="3" fillId="0" borderId="26" xfId="0" applyNumberFormat="1" applyFont="1" applyFill="1" applyBorder="1" applyAlignment="1">
      <alignment vertical="center" wrapText="1" readingOrder="1"/>
    </xf>
    <xf numFmtId="0" fontId="3" fillId="0" borderId="27" xfId="0" applyNumberFormat="1" applyFont="1" applyFill="1" applyBorder="1" applyAlignment="1">
      <alignment horizontal="left" vertical="center" wrapText="1" readingOrder="1"/>
    </xf>
    <xf numFmtId="165" fontId="3" fillId="0" borderId="27" xfId="0" applyNumberFormat="1" applyFont="1" applyFill="1" applyBorder="1" applyAlignment="1">
      <alignment horizontal="right" vertical="center" wrapText="1" readingOrder="1"/>
    </xf>
    <xf numFmtId="165" fontId="3" fillId="0" borderId="28" xfId="0" applyNumberFormat="1" applyFont="1" applyFill="1" applyBorder="1" applyAlignment="1">
      <alignment horizontal="right" vertical="center" wrapText="1" readingOrder="1"/>
    </xf>
    <xf numFmtId="0" fontId="6" fillId="0" borderId="0" xfId="0" applyFont="1" applyFill="1" applyBorder="1"/>
    <xf numFmtId="0" fontId="3" fillId="2" borderId="7" xfId="0" applyNumberFormat="1" applyFont="1" applyFill="1" applyBorder="1" applyAlignment="1">
      <alignment vertical="center" wrapText="1" readingOrder="1"/>
    </xf>
    <xf numFmtId="165" fontId="3" fillId="2" borderId="8" xfId="0" applyNumberFormat="1" applyFont="1" applyFill="1" applyBorder="1" applyAlignment="1">
      <alignment horizontal="right" vertical="center" wrapText="1" readingOrder="1"/>
    </xf>
    <xf numFmtId="165" fontId="3" fillId="2" borderId="9" xfId="0" applyNumberFormat="1" applyFont="1" applyFill="1" applyBorder="1" applyAlignment="1">
      <alignment horizontal="right" vertical="center" wrapText="1" readingOrder="1"/>
    </xf>
    <xf numFmtId="0" fontId="2" fillId="2" borderId="29" xfId="0" applyNumberFormat="1" applyFont="1" applyFill="1" applyBorder="1" applyAlignment="1">
      <alignment horizontal="center" vertical="center" wrapText="1" readingOrder="1"/>
    </xf>
    <xf numFmtId="0" fontId="3" fillId="3" borderId="32" xfId="0" applyNumberFormat="1" applyFont="1" applyFill="1" applyBorder="1" applyAlignment="1">
      <alignment vertical="center" wrapText="1" readingOrder="1"/>
    </xf>
    <xf numFmtId="0" fontId="8" fillId="0" borderId="22" xfId="0" applyNumberFormat="1" applyFont="1" applyFill="1" applyBorder="1" applyAlignment="1">
      <alignment horizontal="center" vertical="center" wrapText="1" readingOrder="1"/>
    </xf>
    <xf numFmtId="0" fontId="8" fillId="3" borderId="32" xfId="0" applyNumberFormat="1" applyFont="1" applyFill="1" applyBorder="1" applyAlignment="1">
      <alignment vertical="center" wrapText="1" readingOrder="1"/>
    </xf>
    <xf numFmtId="0" fontId="8" fillId="3" borderId="33" xfId="0" applyNumberFormat="1" applyFont="1" applyFill="1" applyBorder="1" applyAlignment="1">
      <alignment horizontal="center" vertical="center" wrapText="1" readingOrder="1"/>
    </xf>
    <xf numFmtId="165" fontId="8" fillId="3" borderId="33" xfId="0" applyNumberFormat="1" applyFont="1" applyFill="1" applyBorder="1" applyAlignment="1">
      <alignment horizontal="right" vertical="center" wrapText="1" readingOrder="1"/>
    </xf>
    <xf numFmtId="165" fontId="8" fillId="3" borderId="34" xfId="0" applyNumberFormat="1" applyFont="1" applyFill="1" applyBorder="1" applyAlignment="1">
      <alignment horizontal="right" vertical="center" wrapText="1" readingOrder="1"/>
    </xf>
    <xf numFmtId="0" fontId="9" fillId="0" borderId="0" xfId="0" applyFont="1" applyFill="1" applyBorder="1"/>
    <xf numFmtId="165" fontId="2" fillId="2" borderId="30" xfId="0" applyNumberFormat="1" applyFont="1" applyFill="1" applyBorder="1" applyAlignment="1">
      <alignment horizontal="center" vertical="center" wrapText="1" readingOrder="1"/>
    </xf>
    <xf numFmtId="165" fontId="2" fillId="2" borderId="31" xfId="0" applyNumberFormat="1" applyFont="1" applyFill="1" applyBorder="1" applyAlignment="1">
      <alignment horizontal="center" vertical="center" wrapText="1" readingOrder="1"/>
    </xf>
    <xf numFmtId="165" fontId="3" fillId="0" borderId="30" xfId="0" applyNumberFormat="1" applyFont="1" applyFill="1" applyBorder="1" applyAlignment="1">
      <alignment horizontal="right" vertical="center" wrapText="1" readingOrder="1"/>
    </xf>
    <xf numFmtId="0" fontId="3" fillId="0" borderId="29" xfId="0" applyNumberFormat="1" applyFont="1" applyFill="1" applyBorder="1" applyAlignment="1">
      <alignment vertical="center" wrapText="1" readingOrder="1"/>
    </xf>
    <xf numFmtId="0" fontId="3" fillId="0" borderId="30" xfId="0" applyNumberFormat="1" applyFont="1" applyFill="1" applyBorder="1" applyAlignment="1">
      <alignment horizontal="left" vertical="center" wrapText="1" readingOrder="1"/>
    </xf>
    <xf numFmtId="165" fontId="3" fillId="0" borderId="31" xfId="0" applyNumberFormat="1" applyFont="1" applyFill="1" applyBorder="1" applyAlignment="1">
      <alignment horizontal="right" vertical="center" wrapText="1" readingOrder="1"/>
    </xf>
    <xf numFmtId="0" fontId="2" fillId="2" borderId="36" xfId="0" applyNumberFormat="1" applyFont="1" applyFill="1" applyBorder="1" applyAlignment="1">
      <alignment horizontal="center" vertical="center" wrapText="1" readingOrder="1"/>
    </xf>
    <xf numFmtId="165" fontId="2" fillId="2" borderId="35" xfId="0" applyNumberFormat="1" applyFont="1" applyFill="1" applyBorder="1" applyAlignment="1">
      <alignment horizontal="center" vertical="center" wrapText="1" readingOrder="1"/>
    </xf>
    <xf numFmtId="165" fontId="2" fillId="2" borderId="37" xfId="0" applyNumberFormat="1" applyFont="1" applyFill="1" applyBorder="1" applyAlignment="1">
      <alignment horizontal="center" vertical="center" wrapText="1" readingOrder="1"/>
    </xf>
    <xf numFmtId="0" fontId="8" fillId="2" borderId="36" xfId="0" applyNumberFormat="1" applyFont="1" applyFill="1" applyBorder="1" applyAlignment="1">
      <alignment vertical="center" wrapText="1" readingOrder="1"/>
    </xf>
    <xf numFmtId="165" fontId="8" fillId="2" borderId="35" xfId="0" applyNumberFormat="1" applyFont="1" applyFill="1" applyBorder="1" applyAlignment="1">
      <alignment horizontal="right" vertical="center" wrapText="1" readingOrder="1"/>
    </xf>
    <xf numFmtId="165" fontId="8" fillId="2" borderId="37" xfId="0" applyNumberFormat="1" applyFont="1" applyFill="1" applyBorder="1" applyAlignment="1">
      <alignment horizontal="right" vertical="center" wrapText="1" readingOrder="1"/>
    </xf>
    <xf numFmtId="0" fontId="10" fillId="2" borderId="35" xfId="0" applyNumberFormat="1" applyFont="1" applyFill="1" applyBorder="1" applyAlignment="1">
      <alignment horizontal="center" vertical="center" wrapText="1" readingOrder="1"/>
    </xf>
    <xf numFmtId="0" fontId="8" fillId="2" borderId="35" xfId="0" applyNumberFormat="1" applyFont="1" applyFill="1" applyBorder="1" applyAlignment="1">
      <alignment horizontal="center" vertical="center" wrapText="1" readingOrder="1"/>
    </xf>
    <xf numFmtId="0" fontId="8" fillId="3" borderId="16" xfId="0" applyNumberFormat="1" applyFont="1" applyFill="1" applyBorder="1" applyAlignment="1">
      <alignment vertical="center" wrapText="1" readingOrder="1"/>
    </xf>
    <xf numFmtId="0" fontId="8" fillId="3" borderId="17" xfId="0" applyNumberFormat="1" applyFont="1" applyFill="1" applyBorder="1" applyAlignment="1">
      <alignment horizontal="center" vertical="center" wrapText="1" readingOrder="1"/>
    </xf>
    <xf numFmtId="165" fontId="8" fillId="3" borderId="17" xfId="0" applyNumberFormat="1" applyFont="1" applyFill="1" applyBorder="1" applyAlignment="1">
      <alignment horizontal="right" vertical="center" wrapText="1" readingOrder="1"/>
    </xf>
    <xf numFmtId="165" fontId="8" fillId="3" borderId="18" xfId="0" applyNumberFormat="1" applyFont="1" applyFill="1" applyBorder="1" applyAlignment="1">
      <alignment horizontal="right" vertical="center" wrapText="1" readingOrder="1"/>
    </xf>
    <xf numFmtId="0" fontId="10" fillId="2" borderId="30" xfId="0" applyNumberFormat="1" applyFont="1" applyFill="1" applyBorder="1" applyAlignment="1">
      <alignment horizontal="center" vertical="center" wrapText="1" readingOrder="1"/>
    </xf>
    <xf numFmtId="0" fontId="7" fillId="2" borderId="8" xfId="0" applyNumberFormat="1" applyFont="1" applyFill="1" applyBorder="1" applyAlignment="1">
      <alignment horizontal="left" vertical="center" wrapText="1" readingOrder="1"/>
    </xf>
    <xf numFmtId="166" fontId="1" fillId="0" borderId="0" xfId="1" applyNumberFormat="1" applyFont="1" applyFill="1" applyBorder="1"/>
    <xf numFmtId="0" fontId="6" fillId="0" borderId="7" xfId="0" applyFont="1" applyFill="1" applyBorder="1"/>
    <xf numFmtId="166" fontId="1" fillId="0" borderId="8" xfId="1" applyNumberFormat="1" applyFont="1" applyFill="1" applyBorder="1"/>
    <xf numFmtId="166" fontId="1" fillId="0" borderId="9" xfId="1" applyNumberFormat="1" applyFont="1" applyFill="1" applyBorder="1"/>
    <xf numFmtId="0" fontId="6" fillId="0" borderId="10" xfId="0" applyFont="1" applyFill="1" applyBorder="1"/>
    <xf numFmtId="166" fontId="1" fillId="0" borderId="11" xfId="1" applyNumberFormat="1" applyFont="1" applyFill="1" applyBorder="1"/>
    <xf numFmtId="166" fontId="1" fillId="0" borderId="12" xfId="1" applyNumberFormat="1" applyFont="1" applyFill="1" applyBorder="1"/>
    <xf numFmtId="0" fontId="6" fillId="0" borderId="23" xfId="0" applyFont="1" applyFill="1" applyBorder="1"/>
    <xf numFmtId="166" fontId="6" fillId="0" borderId="24" xfId="1" applyNumberFormat="1" applyFont="1" applyFill="1" applyBorder="1"/>
    <xf numFmtId="166" fontId="1" fillId="0" borderId="24" xfId="1" applyNumberFormat="1" applyFont="1" applyFill="1" applyBorder="1"/>
    <xf numFmtId="166" fontId="1" fillId="0" borderId="25" xfId="1" applyNumberFormat="1" applyFont="1" applyFill="1" applyBorder="1"/>
    <xf numFmtId="0" fontId="3" fillId="0" borderId="38" xfId="0" applyNumberFormat="1" applyFont="1" applyFill="1" applyBorder="1" applyAlignment="1">
      <alignment vertical="center" wrapText="1" readingOrder="1"/>
    </xf>
    <xf numFmtId="0" fontId="3" fillId="0" borderId="40" xfId="0" applyNumberFormat="1" applyFont="1" applyFill="1" applyBorder="1" applyAlignment="1">
      <alignment vertical="center" wrapText="1" readingOrder="1"/>
    </xf>
    <xf numFmtId="166" fontId="3" fillId="0" borderId="8" xfId="1" applyNumberFormat="1" applyFont="1" applyFill="1" applyBorder="1" applyAlignment="1">
      <alignment horizontal="left" vertical="center" wrapText="1" readingOrder="1"/>
    </xf>
    <xf numFmtId="166" fontId="3" fillId="0" borderId="8" xfId="1" applyNumberFormat="1" applyFont="1" applyFill="1" applyBorder="1" applyAlignment="1">
      <alignment horizontal="right" vertical="center" wrapText="1" readingOrder="1"/>
    </xf>
    <xf numFmtId="166" fontId="1" fillId="0" borderId="24" xfId="1" applyNumberFormat="1" applyFont="1" applyFill="1" applyBorder="1" applyAlignment="1">
      <alignment horizontal="right"/>
    </xf>
    <xf numFmtId="166" fontId="1" fillId="0" borderId="8" xfId="1" applyNumberFormat="1" applyFont="1" applyFill="1" applyBorder="1" applyAlignment="1">
      <alignment horizontal="right"/>
    </xf>
    <xf numFmtId="166" fontId="1" fillId="0" borderId="11" xfId="1" applyNumberFormat="1" applyFont="1" applyFill="1" applyBorder="1" applyAlignment="1">
      <alignment horizontal="right"/>
    </xf>
    <xf numFmtId="166" fontId="6" fillId="0" borderId="0" xfId="1" applyNumberFormat="1" applyFont="1" applyFill="1" applyBorder="1" applyAlignment="1">
      <alignment horizontal="center"/>
    </xf>
    <xf numFmtId="166" fontId="3" fillId="0" borderId="27" xfId="1" applyNumberFormat="1" applyFont="1" applyFill="1" applyBorder="1" applyAlignment="1">
      <alignment horizontal="left" vertical="center" wrapText="1" readingOrder="1"/>
    </xf>
    <xf numFmtId="166" fontId="6" fillId="0" borderId="0" xfId="1" applyNumberFormat="1" applyFont="1" applyFill="1" applyBorder="1" applyAlignment="1">
      <alignment horizontal="right"/>
    </xf>
    <xf numFmtId="166" fontId="1" fillId="0" borderId="0" xfId="1" applyNumberFormat="1" applyFont="1" applyFill="1" applyBorder="1" applyAlignment="1">
      <alignment horizontal="right"/>
    </xf>
    <xf numFmtId="166" fontId="3" fillId="0" borderId="27" xfId="1" applyNumberFormat="1" applyFont="1" applyFill="1" applyBorder="1" applyAlignment="1">
      <alignment horizontal="right" vertical="center" wrapText="1" readingOrder="1"/>
    </xf>
    <xf numFmtId="166" fontId="3" fillId="0" borderId="39" xfId="1" applyNumberFormat="1" applyFont="1" applyFill="1" applyBorder="1" applyAlignment="1">
      <alignment horizontal="left" vertical="center" wrapText="1" readingOrder="1"/>
    </xf>
    <xf numFmtId="166" fontId="3" fillId="0" borderId="41" xfId="1" applyNumberFormat="1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22" xfId="0" applyFont="1" applyBorder="1" applyAlignment="1">
      <alignment horizontal="center" vertical="center" wrapText="1" readingOrder="1"/>
    </xf>
    <xf numFmtId="0" fontId="3" fillId="0" borderId="2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165" fontId="3" fillId="0" borderId="9" xfId="0" applyNumberFormat="1" applyFont="1" applyBorder="1" applyAlignment="1">
      <alignment horizontal="right" vertical="center" wrapText="1" readingOrder="1"/>
    </xf>
    <xf numFmtId="0" fontId="3" fillId="2" borderId="10" xfId="0" applyFont="1" applyFill="1" applyBorder="1" applyAlignment="1">
      <alignment vertical="center" wrapText="1" readingOrder="1"/>
    </xf>
    <xf numFmtId="0" fontId="3" fillId="2" borderId="11" xfId="0" applyFont="1" applyFill="1" applyBorder="1" applyAlignment="1">
      <alignment horizontal="left" vertical="center" wrapText="1" readingOrder="1"/>
    </xf>
    <xf numFmtId="164" fontId="4" fillId="2" borderId="11" xfId="0" applyNumberFormat="1" applyFont="1" applyFill="1" applyBorder="1" applyAlignment="1">
      <alignment horizontal="right" vertical="center" wrapText="1" readingOrder="1"/>
    </xf>
    <xf numFmtId="0" fontId="2" fillId="0" borderId="13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3" fillId="0" borderId="23" xfId="0" applyFont="1" applyBorder="1" applyAlignment="1">
      <alignment vertical="center" wrapText="1" readingOrder="1"/>
    </xf>
    <xf numFmtId="0" fontId="3" fillId="0" borderId="24" xfId="0" applyFont="1" applyBorder="1" applyAlignment="1">
      <alignment horizontal="left" vertical="center" wrapText="1" readingOrder="1"/>
    </xf>
    <xf numFmtId="165" fontId="3" fillId="0" borderId="24" xfId="0" applyNumberFormat="1" applyFont="1" applyBorder="1" applyAlignment="1">
      <alignment horizontal="right" vertical="center" wrapText="1" readingOrder="1"/>
    </xf>
    <xf numFmtId="165" fontId="3" fillId="0" borderId="25" xfId="0" applyNumberFormat="1" applyFont="1" applyBorder="1" applyAlignment="1">
      <alignment horizontal="right" vertical="center" wrapText="1" readingOrder="1"/>
    </xf>
    <xf numFmtId="0" fontId="3" fillId="0" borderId="26" xfId="0" applyFont="1" applyBorder="1" applyAlignment="1">
      <alignment vertical="center" wrapText="1" readingOrder="1"/>
    </xf>
    <xf numFmtId="0" fontId="3" fillId="0" borderId="27" xfId="0" applyFont="1" applyBorder="1" applyAlignment="1">
      <alignment horizontal="left" vertical="center" wrapText="1" readingOrder="1"/>
    </xf>
    <xf numFmtId="165" fontId="3" fillId="0" borderId="27" xfId="0" applyNumberFormat="1" applyFont="1" applyBorder="1" applyAlignment="1">
      <alignment horizontal="right" vertical="center" wrapText="1" readingOrder="1"/>
    </xf>
    <xf numFmtId="165" fontId="3" fillId="0" borderId="28" xfId="0" applyNumberFormat="1" applyFont="1" applyBorder="1" applyAlignment="1">
      <alignment horizontal="right" vertical="center" wrapText="1" readingOrder="1"/>
    </xf>
    <xf numFmtId="0" fontId="3" fillId="3" borderId="42" xfId="0" applyFont="1" applyFill="1" applyBorder="1" applyAlignment="1">
      <alignment vertical="center" wrapText="1" readingOrder="1"/>
    </xf>
    <xf numFmtId="0" fontId="3" fillId="3" borderId="43" xfId="0" applyFont="1" applyFill="1" applyBorder="1" applyAlignment="1">
      <alignment horizontal="left" vertical="center" wrapText="1" readingOrder="1"/>
    </xf>
    <xf numFmtId="165" fontId="3" fillId="3" borderId="43" xfId="0" applyNumberFormat="1" applyFont="1" applyFill="1" applyBorder="1" applyAlignment="1">
      <alignment horizontal="right" vertical="center" wrapText="1" readingOrder="1"/>
    </xf>
    <xf numFmtId="166" fontId="3" fillId="0" borderId="27" xfId="1" applyNumberFormat="1" applyFont="1" applyBorder="1" applyAlignment="1">
      <alignment horizontal="right" vertical="center" wrapText="1" readingOrder="1"/>
    </xf>
    <xf numFmtId="0" fontId="6" fillId="0" borderId="0" xfId="0" applyFont="1" applyFill="1" applyBorder="1" applyAlignment="1">
      <alignment horizontal="center"/>
    </xf>
    <xf numFmtId="166" fontId="7" fillId="0" borderId="0" xfId="1" applyNumberFormat="1" applyFont="1" applyBorder="1" applyAlignment="1">
      <alignment horizontal="right" vertical="center" wrapText="1" readingOrder="1"/>
    </xf>
    <xf numFmtId="166" fontId="3" fillId="0" borderId="0" xfId="1" applyNumberFormat="1" applyFont="1" applyBorder="1" applyAlignment="1">
      <alignment horizontal="right" vertical="center" wrapText="1" readingOrder="1"/>
    </xf>
    <xf numFmtId="0" fontId="1" fillId="0" borderId="0" xfId="0" applyFont="1" applyFill="1" applyBorder="1" applyAlignment="1"/>
    <xf numFmtId="0" fontId="2" fillId="0" borderId="1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horizontal="center" vertical="center" readingOrder="1"/>
    </xf>
    <xf numFmtId="0" fontId="1" fillId="0" borderId="0" xfId="0" applyFont="1" applyFill="1" applyBorder="1" applyAlignment="1">
      <alignment readingOrder="1"/>
    </xf>
    <xf numFmtId="0" fontId="9" fillId="0" borderId="0" xfId="0" applyFont="1" applyFill="1" applyBorder="1" applyAlignment="1"/>
    <xf numFmtId="0" fontId="4" fillId="0" borderId="22" xfId="0" applyFont="1" applyBorder="1" applyAlignment="1">
      <alignment horizontal="center" vertical="center" wrapText="1" readingOrder="1"/>
    </xf>
    <xf numFmtId="0" fontId="4" fillId="3" borderId="42" xfId="0" applyFont="1" applyFill="1" applyBorder="1" applyAlignment="1">
      <alignment vertical="center" wrapText="1" readingOrder="1"/>
    </xf>
    <xf numFmtId="0" fontId="4" fillId="3" borderId="43" xfId="0" applyFont="1" applyFill="1" applyBorder="1" applyAlignment="1">
      <alignment horizontal="left" vertical="center" wrapText="1" readingOrder="1"/>
    </xf>
    <xf numFmtId="165" fontId="4" fillId="3" borderId="43" xfId="0" applyNumberFormat="1" applyFont="1" applyFill="1" applyBorder="1" applyAlignment="1">
      <alignment horizontal="right" vertical="center" wrapText="1" readingOrder="1"/>
    </xf>
    <xf numFmtId="165" fontId="4" fillId="3" borderId="44" xfId="0" applyNumberFormat="1" applyFont="1" applyFill="1" applyBorder="1" applyAlignment="1">
      <alignment horizontal="right" vertical="center" wrapText="1" readingOrder="1"/>
    </xf>
    <xf numFmtId="0" fontId="9" fillId="0" borderId="0" xfId="0" applyFont="1"/>
    <xf numFmtId="0" fontId="9" fillId="0" borderId="0" xfId="0" applyFont="1" applyFill="1" applyBorder="1" applyAlignment="1">
      <alignment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2" fillId="0" borderId="15" xfId="0" applyFont="1" applyBorder="1" applyAlignment="1">
      <alignment horizontal="center" vertical="center" readingOrder="1"/>
    </xf>
    <xf numFmtId="0" fontId="4" fillId="3" borderId="23" xfId="0" applyFont="1" applyFill="1" applyBorder="1" applyAlignment="1">
      <alignment vertical="center" readingOrder="1"/>
    </xf>
    <xf numFmtId="0" fontId="4" fillId="3" borderId="24" xfId="0" applyFont="1" applyFill="1" applyBorder="1" applyAlignment="1">
      <alignment horizontal="left" vertical="center" readingOrder="1"/>
    </xf>
    <xf numFmtId="165" fontId="4" fillId="3" borderId="24" xfId="0" applyNumberFormat="1" applyFont="1" applyFill="1" applyBorder="1" applyAlignment="1">
      <alignment horizontal="right" vertical="center" readingOrder="1"/>
    </xf>
    <xf numFmtId="165" fontId="4" fillId="3" borderId="25" xfId="0" applyNumberFormat="1" applyFont="1" applyFill="1" applyBorder="1" applyAlignment="1">
      <alignment horizontal="right" vertical="center" readingOrder="1"/>
    </xf>
    <xf numFmtId="0" fontId="3" fillId="0" borderId="7" xfId="0" applyFont="1" applyBorder="1" applyAlignment="1">
      <alignment vertical="center" readingOrder="1"/>
    </xf>
    <xf numFmtId="0" fontId="3" fillId="0" borderId="8" xfId="0" applyFont="1" applyBorder="1" applyAlignment="1">
      <alignment horizontal="left" vertical="center" readingOrder="1"/>
    </xf>
    <xf numFmtId="165" fontId="3" fillId="0" borderId="8" xfId="0" applyNumberFormat="1" applyFont="1" applyBorder="1" applyAlignment="1">
      <alignment horizontal="right" vertical="center" readingOrder="1"/>
    </xf>
    <xf numFmtId="165" fontId="3" fillId="0" borderId="9" xfId="0" applyNumberFormat="1" applyFont="1" applyBorder="1" applyAlignment="1">
      <alignment horizontal="right" vertical="center" readingOrder="1"/>
    </xf>
    <xf numFmtId="0" fontId="3" fillId="0" borderId="26" xfId="0" applyFont="1" applyBorder="1" applyAlignment="1">
      <alignment vertical="center" readingOrder="1"/>
    </xf>
    <xf numFmtId="0" fontId="3" fillId="0" borderId="27" xfId="0" applyFont="1" applyBorder="1" applyAlignment="1">
      <alignment horizontal="left" vertical="center" readingOrder="1"/>
    </xf>
    <xf numFmtId="165" fontId="3" fillId="0" borderId="27" xfId="0" applyNumberFormat="1" applyFont="1" applyBorder="1" applyAlignment="1">
      <alignment horizontal="right" vertical="center" readingOrder="1"/>
    </xf>
    <xf numFmtId="165" fontId="3" fillId="0" borderId="28" xfId="0" applyNumberFormat="1" applyFont="1" applyBorder="1" applyAlignment="1">
      <alignment horizontal="right" vertical="center" readingOrder="1"/>
    </xf>
    <xf numFmtId="0" fontId="3" fillId="0" borderId="29" xfId="0" applyFont="1" applyFill="1" applyBorder="1" applyAlignment="1">
      <alignment vertical="center" readingOrder="1"/>
    </xf>
    <xf numFmtId="0" fontId="3" fillId="0" borderId="30" xfId="0" applyFont="1" applyFill="1" applyBorder="1" applyAlignment="1">
      <alignment horizontal="left" vertical="center" readingOrder="1"/>
    </xf>
    <xf numFmtId="165" fontId="3" fillId="0" borderId="30" xfId="0" applyNumberFormat="1" applyFont="1" applyFill="1" applyBorder="1" applyAlignment="1">
      <alignment horizontal="right" vertical="center" readingOrder="1"/>
    </xf>
    <xf numFmtId="165" fontId="3" fillId="0" borderId="31" xfId="0" applyNumberFormat="1" applyFont="1" applyFill="1" applyBorder="1" applyAlignment="1">
      <alignment horizontal="right" vertical="center" readingOrder="1"/>
    </xf>
    <xf numFmtId="0" fontId="3" fillId="2" borderId="10" xfId="0" applyFont="1" applyFill="1" applyBorder="1" applyAlignment="1">
      <alignment vertical="center" readingOrder="1"/>
    </xf>
    <xf numFmtId="0" fontId="3" fillId="2" borderId="11" xfId="0" applyFont="1" applyFill="1" applyBorder="1" applyAlignment="1">
      <alignment horizontal="left" vertical="center" readingOrder="1"/>
    </xf>
    <xf numFmtId="164" fontId="4" fillId="2" borderId="11" xfId="0" applyNumberFormat="1" applyFont="1" applyFill="1" applyBorder="1" applyAlignment="1">
      <alignment horizontal="right" vertical="center" readingOrder="1"/>
    </xf>
    <xf numFmtId="164" fontId="4" fillId="2" borderId="12" xfId="0" applyNumberFormat="1" applyFont="1" applyFill="1" applyBorder="1" applyAlignment="1">
      <alignment horizontal="right" vertical="center" readingOrder="1"/>
    </xf>
    <xf numFmtId="0" fontId="3" fillId="0" borderId="29" xfId="0" applyFont="1" applyBorder="1" applyAlignment="1">
      <alignment vertical="center" readingOrder="1"/>
    </xf>
    <xf numFmtId="0" fontId="3" fillId="0" borderId="30" xfId="0" applyFont="1" applyBorder="1" applyAlignment="1">
      <alignment horizontal="left" vertical="center" readingOrder="1"/>
    </xf>
    <xf numFmtId="165" fontId="3" fillId="0" borderId="30" xfId="0" applyNumberFormat="1" applyFont="1" applyBorder="1" applyAlignment="1">
      <alignment horizontal="right" vertical="center" readingOrder="1"/>
    </xf>
    <xf numFmtId="165" fontId="3" fillId="0" borderId="31" xfId="0" applyNumberFormat="1" applyFont="1" applyBorder="1" applyAlignment="1">
      <alignment horizontal="right" vertical="center" readingOrder="1"/>
    </xf>
    <xf numFmtId="0" fontId="3" fillId="3" borderId="47" xfId="0" applyFont="1" applyFill="1" applyBorder="1" applyAlignment="1">
      <alignment vertical="center" readingOrder="1"/>
    </xf>
    <xf numFmtId="0" fontId="3" fillId="3" borderId="35" xfId="0" applyFont="1" applyFill="1" applyBorder="1" applyAlignment="1">
      <alignment horizontal="left" vertical="center" readingOrder="1"/>
    </xf>
    <xf numFmtId="165" fontId="3" fillId="3" borderId="35" xfId="0" applyNumberFormat="1" applyFont="1" applyFill="1" applyBorder="1" applyAlignment="1">
      <alignment horizontal="right" vertical="center" readingOrder="1"/>
    </xf>
    <xf numFmtId="165" fontId="3" fillId="3" borderId="48" xfId="0" applyNumberFormat="1" applyFont="1" applyFill="1" applyBorder="1" applyAlignment="1">
      <alignment horizontal="right" vertical="center" readingOrder="1"/>
    </xf>
    <xf numFmtId="0" fontId="3" fillId="0" borderId="49" xfId="0" applyFont="1" applyFill="1" applyBorder="1" applyAlignment="1">
      <alignment vertical="center" readingOrder="1"/>
    </xf>
    <xf numFmtId="0" fontId="3" fillId="0" borderId="50" xfId="0" applyFont="1" applyFill="1" applyBorder="1" applyAlignment="1">
      <alignment horizontal="left" vertical="center" readingOrder="1"/>
    </xf>
    <xf numFmtId="165" fontId="3" fillId="0" borderId="51" xfId="0" applyNumberFormat="1" applyFont="1" applyFill="1" applyBorder="1" applyAlignment="1">
      <alignment horizontal="right" vertical="center" readingOrder="1"/>
    </xf>
    <xf numFmtId="165" fontId="3" fillId="0" borderId="52" xfId="0" applyNumberFormat="1" applyFont="1" applyFill="1" applyBorder="1" applyAlignment="1">
      <alignment horizontal="right" vertical="center" readingOrder="1"/>
    </xf>
    <xf numFmtId="0" fontId="3" fillId="0" borderId="8" xfId="0" applyFont="1" applyBorder="1" applyAlignment="1">
      <alignment vertical="center" readingOrder="1"/>
    </xf>
    <xf numFmtId="0" fontId="2" fillId="0" borderId="2" xfId="0" applyNumberFormat="1" applyFont="1" applyFill="1" applyBorder="1" applyAlignment="1">
      <alignment horizontal="center" vertical="center" readingOrder="1"/>
    </xf>
    <xf numFmtId="0" fontId="2" fillId="0" borderId="53" xfId="0" applyNumberFormat="1" applyFont="1" applyFill="1" applyBorder="1" applyAlignment="1">
      <alignment horizontal="center" vertical="center" readingOrder="1"/>
    </xf>
    <xf numFmtId="0" fontId="2" fillId="0" borderId="24" xfId="0" applyNumberFormat="1" applyFont="1" applyFill="1" applyBorder="1" applyAlignment="1">
      <alignment horizontal="center" vertical="center" readingOrder="1"/>
    </xf>
    <xf numFmtId="0" fontId="2" fillId="0" borderId="54" xfId="0" applyNumberFormat="1" applyFont="1" applyFill="1" applyBorder="1" applyAlignment="1">
      <alignment horizontal="center" vertical="center" readingOrder="1"/>
    </xf>
    <xf numFmtId="0" fontId="2" fillId="2" borderId="35" xfId="0" applyNumberFormat="1" applyFont="1" applyFill="1" applyBorder="1" applyAlignment="1">
      <alignment horizontal="center" vertical="center" wrapText="1" readingOrder="1"/>
    </xf>
    <xf numFmtId="0" fontId="3" fillId="0" borderId="30" xfId="0" applyNumberFormat="1" applyFont="1" applyFill="1" applyBorder="1" applyAlignment="1">
      <alignment vertical="center" readingOrder="1"/>
    </xf>
    <xf numFmtId="0" fontId="3" fillId="0" borderId="8" xfId="0" applyNumberFormat="1" applyFont="1" applyFill="1" applyBorder="1" applyAlignment="1">
      <alignment vertical="center" readingOrder="1"/>
    </xf>
    <xf numFmtId="165" fontId="3" fillId="0" borderId="8" xfId="0" applyNumberFormat="1" applyFont="1" applyFill="1" applyBorder="1" applyAlignment="1">
      <alignment horizontal="right" vertical="center" readingOrder="1"/>
    </xf>
    <xf numFmtId="0" fontId="3" fillId="0" borderId="20" xfId="0" applyNumberFormat="1" applyFont="1" applyFill="1" applyBorder="1" applyAlignment="1">
      <alignment vertical="center" readingOrder="1"/>
    </xf>
    <xf numFmtId="165" fontId="3" fillId="0" borderId="20" xfId="0" applyNumberFormat="1" applyFont="1" applyFill="1" applyBorder="1" applyAlignment="1">
      <alignment horizontal="right" vertical="center" readingOrder="1"/>
    </xf>
    <xf numFmtId="167" fontId="1" fillId="0" borderId="0" xfId="0" applyNumberFormat="1" applyFont="1" applyFill="1" applyBorder="1" applyAlignment="1"/>
    <xf numFmtId="0" fontId="1" fillId="4" borderId="0" xfId="0" applyFont="1" applyFill="1" applyBorder="1" applyAlignment="1"/>
    <xf numFmtId="0" fontId="1" fillId="0" borderId="55" xfId="0" applyFont="1" applyFill="1" applyBorder="1"/>
    <xf numFmtId="166" fontId="6" fillId="0" borderId="51" xfId="1" applyNumberFormat="1" applyFont="1" applyFill="1" applyBorder="1" applyAlignment="1">
      <alignment horizontal="center"/>
    </xf>
    <xf numFmtId="166" fontId="6" fillId="0" borderId="51" xfId="1" applyNumberFormat="1" applyFont="1" applyFill="1" applyBorder="1" applyAlignment="1">
      <alignment horizontal="right"/>
    </xf>
    <xf numFmtId="166" fontId="6" fillId="0" borderId="56" xfId="1" applyNumberFormat="1" applyFont="1" applyFill="1" applyBorder="1" applyAlignment="1">
      <alignment horizontal="center"/>
    </xf>
    <xf numFmtId="166" fontId="1" fillId="0" borderId="56" xfId="1" applyNumberFormat="1" applyFont="1" applyFill="1" applyBorder="1" applyAlignment="1">
      <alignment horizontal="center"/>
    </xf>
    <xf numFmtId="0" fontId="6" fillId="0" borderId="57" xfId="0" applyFont="1" applyFill="1" applyBorder="1" applyAlignment="1">
      <alignment horizontal="center"/>
    </xf>
    <xf numFmtId="0" fontId="6" fillId="0" borderId="58" xfId="0" applyFont="1" applyFill="1" applyBorder="1" applyAlignment="1">
      <alignment horizontal="center"/>
    </xf>
    <xf numFmtId="0" fontId="6" fillId="0" borderId="59" xfId="0" applyFont="1" applyFill="1" applyBorder="1" applyAlignment="1">
      <alignment horizontal="center"/>
    </xf>
    <xf numFmtId="166" fontId="11" fillId="0" borderId="60" xfId="1" applyNumberFormat="1" applyFont="1" applyFill="1" applyBorder="1" applyAlignment="1"/>
    <xf numFmtId="166" fontId="11" fillId="0" borderId="61" xfId="1" applyNumberFormat="1" applyFont="1" applyFill="1" applyBorder="1" applyAlignment="1"/>
    <xf numFmtId="166" fontId="11" fillId="0" borderId="62" xfId="1" applyNumberFormat="1" applyFont="1" applyFill="1" applyBorder="1" applyAlignment="1"/>
    <xf numFmtId="0" fontId="3" fillId="0" borderId="45" xfId="0" applyNumberFormat="1" applyFont="1" applyFill="1" applyBorder="1" applyAlignment="1">
      <alignment vertical="center" wrapText="1" readingOrder="1"/>
    </xf>
    <xf numFmtId="166" fontId="3" fillId="0" borderId="30" xfId="1" applyNumberFormat="1" applyFont="1" applyFill="1" applyBorder="1" applyAlignment="1">
      <alignment horizontal="right" vertical="center" wrapText="1" readingOrder="1"/>
    </xf>
    <xf numFmtId="166" fontId="3" fillId="0" borderId="30" xfId="1" applyNumberFormat="1" applyFont="1" applyFill="1" applyBorder="1" applyAlignment="1">
      <alignment horizontal="left" vertical="center" wrapText="1" readingOrder="1"/>
    </xf>
    <xf numFmtId="166" fontId="3" fillId="0" borderId="46" xfId="1" applyNumberFormat="1" applyFont="1" applyFill="1" applyBorder="1" applyAlignment="1">
      <alignment horizontal="left" vertical="center" wrapText="1" readingOrder="1"/>
    </xf>
    <xf numFmtId="0" fontId="6" fillId="0" borderId="53" xfId="0" applyFont="1" applyFill="1" applyBorder="1" applyAlignment="1">
      <alignment horizontal="center"/>
    </xf>
    <xf numFmtId="0" fontId="6" fillId="0" borderId="24" xfId="0" applyFont="1" applyFill="1" applyBorder="1" applyAlignment="1">
      <alignment horizontal="center"/>
    </xf>
    <xf numFmtId="0" fontId="6" fillId="0" borderId="54" xfId="0" applyFont="1" applyFill="1" applyBorder="1" applyAlignment="1">
      <alignment horizontal="center"/>
    </xf>
    <xf numFmtId="166" fontId="11" fillId="0" borderId="38" xfId="1" applyNumberFormat="1" applyFont="1" applyFill="1" applyBorder="1" applyAlignment="1">
      <alignment horizontal="center"/>
    </xf>
    <xf numFmtId="166" fontId="11" fillId="0" borderId="8" xfId="1" applyNumberFormat="1" applyFont="1" applyFill="1" applyBorder="1" applyAlignment="1">
      <alignment horizontal="center"/>
    </xf>
    <xf numFmtId="166" fontId="11" fillId="0" borderId="39" xfId="1" applyNumberFormat="1" applyFont="1" applyFill="1" applyBorder="1" applyAlignment="1">
      <alignment horizontal="center"/>
    </xf>
    <xf numFmtId="0" fontId="1" fillId="0" borderId="40" xfId="0" applyFont="1" applyFill="1" applyBorder="1"/>
    <xf numFmtId="0" fontId="1" fillId="0" borderId="27" xfId="0" applyFont="1" applyFill="1" applyBorder="1"/>
    <xf numFmtId="166" fontId="6" fillId="0" borderId="27" xfId="1" applyNumberFormat="1" applyFont="1" applyFill="1" applyBorder="1" applyAlignment="1">
      <alignment horizontal="center"/>
    </xf>
    <xf numFmtId="166" fontId="6" fillId="0" borderId="27" xfId="1" applyNumberFormat="1" applyFont="1" applyFill="1" applyBorder="1" applyAlignment="1">
      <alignment horizontal="right"/>
    </xf>
    <xf numFmtId="166" fontId="1" fillId="0" borderId="41" xfId="1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APROPIACIONES</a:t>
            </a:r>
            <a:r>
              <a:rPr lang="es-CO" baseline="0"/>
              <a:t> 2019                             </a:t>
            </a:r>
            <a:r>
              <a:rPr lang="es-CO" sz="800" baseline="0"/>
              <a:t>-en millones de $</a:t>
            </a:r>
            <a:endParaRPr lang="es-CO" sz="800"/>
          </a:p>
        </c:rich>
      </c:tx>
      <c:layout/>
      <c:overlay val="0"/>
    </c:title>
    <c:autoTitleDeleted val="0"/>
    <c:view3D>
      <c:rotX val="60"/>
      <c:rotY val="1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7.3611111111111113E-2"/>
          <c:y val="0.21000552562508634"/>
          <c:w val="0.85833333333333328"/>
          <c:h val="0.74130487636413867"/>
        </c:manualLayout>
      </c:layout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0.10780074365704287"/>
                  <c:y val="7.219477828429340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FUNCIONAMIENTO,  $37,055 , 7%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DAC5-4FCA-8D33-893447FBEB0A}"/>
                </c:ext>
              </c:extLst>
            </c:dLbl>
            <c:dLbl>
              <c:idx val="1"/>
              <c:layout>
                <c:manualLayout>
                  <c:x val="7.7626640419947504E-2"/>
                  <c:y val="-0.2288666942947920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INVERSION,  $532,000 ,      93%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DAC5-4FCA-8D33-893447FBEB0A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RESUMEN!$D$8:$D$9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RESUMEN!$E$8:$E$9</c:f>
              <c:numCache>
                <c:formatCode>_-* #,##0_-;\-* #,##0_-;_-* "-"??_-;_-@_-</c:formatCode>
                <c:ptCount val="2"/>
                <c:pt idx="0">
                  <c:v>37055.371064999999</c:v>
                </c:pt>
                <c:pt idx="1">
                  <c:v>532000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AC5-4FCA-8D33-893447FBEB0A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RESUMEN!$D$26</c:f>
              <c:strCache>
                <c:ptCount val="1"/>
                <c:pt idx="0">
                  <c:v>SERVICOS PERSONALES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RESUMEN!$E$25:$J$25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RESUMEN!$E$26:$J$26</c:f>
              <c:numCache>
                <c:formatCode>_-* #,##0_-;\-* #,##0_-;_-* "-"??_-;_-@_-</c:formatCode>
                <c:ptCount val="6"/>
                <c:pt idx="0">
                  <c:v>1145563.4990000001</c:v>
                </c:pt>
                <c:pt idx="1">
                  <c:v>1165789.3500000001</c:v>
                </c:pt>
                <c:pt idx="2">
                  <c:v>1210188.3640000001</c:v>
                </c:pt>
                <c:pt idx="3">
                  <c:v>1253526.297</c:v>
                </c:pt>
                <c:pt idx="4">
                  <c:v>1162198.7039999999</c:v>
                </c:pt>
                <c:pt idx="5">
                  <c:v>1844752.3430000001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02C-4D9C-9456-382952F67604}"/>
            </c:ext>
          </c:extLst>
        </c:ser>
        <c:ser>
          <c:idx val="1"/>
          <c:order val="1"/>
          <c:tx>
            <c:strRef>
              <c:f>RESUMEN!$D$27</c:f>
              <c:strCache>
                <c:ptCount val="1"/>
                <c:pt idx="0">
                  <c:v>GASTOS GENERALES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RESUMEN!$E$25:$J$25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RESUMEN!$E$27:$J$27</c:f>
              <c:numCache>
                <c:formatCode>_-* #,##0_-;\-* #,##0_-;_-* "-"??_-;_-@_-</c:formatCode>
                <c:ptCount val="6"/>
                <c:pt idx="0">
                  <c:v>1420364.5038699999</c:v>
                </c:pt>
                <c:pt idx="1">
                  <c:v>1352865.2522499999</c:v>
                </c:pt>
                <c:pt idx="2">
                  <c:v>252931.579</c:v>
                </c:pt>
                <c:pt idx="3">
                  <c:v>46032.815909999998</c:v>
                </c:pt>
                <c:pt idx="4">
                  <c:v>178389.86638999998</c:v>
                </c:pt>
                <c:pt idx="5">
                  <c:v>129517.92431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02C-4D9C-9456-382952F67604}"/>
            </c:ext>
          </c:extLst>
        </c:ser>
        <c:ser>
          <c:idx val="2"/>
          <c:order val="2"/>
          <c:tx>
            <c:strRef>
              <c:f>RESUMEN!$D$28</c:f>
              <c:strCache>
                <c:ptCount val="1"/>
                <c:pt idx="0">
                  <c:v>TRANSFERENCIAS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RESUMEN!$E$25:$J$25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RESUMEN!$E$28:$J$28</c:f>
              <c:numCache>
                <c:formatCode>_-* #,##0_-;\-* #,##0_-;_-* "-"??_-;_-@_-</c:formatCode>
                <c:ptCount val="6"/>
                <c:pt idx="0">
                  <c:v>840205.00899999996</c:v>
                </c:pt>
                <c:pt idx="1">
                  <c:v>1540859.5055999998</c:v>
                </c:pt>
                <c:pt idx="2">
                  <c:v>1503497.459</c:v>
                </c:pt>
                <c:pt idx="3">
                  <c:v>1067118.561</c:v>
                </c:pt>
                <c:pt idx="4">
                  <c:v>1070345.1599999999</c:v>
                </c:pt>
                <c:pt idx="5">
                  <c:v>1758378.8084400001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02C-4D9C-9456-382952F67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7345280"/>
        <c:axId val="197346816"/>
        <c:axId val="0"/>
      </c:bar3DChart>
      <c:catAx>
        <c:axId val="1973452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7346816"/>
        <c:crosses val="autoZero"/>
        <c:auto val="1"/>
        <c:lblAlgn val="ctr"/>
        <c:lblOffset val="100"/>
        <c:noMultiLvlLbl val="0"/>
      </c:catAx>
      <c:valAx>
        <c:axId val="197346816"/>
        <c:scaling>
          <c:orientation val="minMax"/>
        </c:scaling>
        <c:delete val="0"/>
        <c:axPos val="l"/>
        <c:majorGridlines/>
        <c:numFmt formatCode="_-* #,##0_-;\-* #,##0_-;_-* &quot;-&quot;??_-;_-@_-" sourceLinked="1"/>
        <c:majorTickMark val="out"/>
        <c:minorTickMark val="none"/>
        <c:tickLblPos val="nextTo"/>
        <c:crossAx val="19734528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RESUMEN!$E$50:$E$67</c:f>
              <c:numCache>
                <c:formatCode>_-* #,##0_-;\-* #,##0_-;_-* "-"??_-;_-@_-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104-4E1A-B8DA-0BE4F278CBC4}"/>
            </c:ext>
          </c:extLst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RESUMEN!$F$50:$F$67</c:f>
              <c:numCache>
                <c:formatCode>_-* #,##0_-;\-* #,##0_-;_-* "-"??_-;_-@_-</c:formatCode>
                <c:ptCount val="18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104-4E1A-B8DA-0BE4F278CBC4}"/>
            </c:ext>
          </c:extLst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RESUMEN!$G$50:$G$67</c:f>
              <c:numCache>
                <c:formatCode>_-* #,##0_-;\-* #,##0_-;_-* "-"??_-;_-@_-</c:formatCode>
                <c:ptCount val="18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104-4E1A-B8DA-0BE4F278CBC4}"/>
            </c:ext>
          </c:extLst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RESUMEN!$D$50:$D$67</c:f>
              <c:strCache>
                <c:ptCount val="18"/>
                <c:pt idx="0">
                  <c:v>APOYO A LA EDUCACIÓN FÍSICA EXTRAESCOLAR Y EL DEPORTE FORMATIVO PARA LA INFANCIA, ADOLESCENCIA Y JUVENTUD A NIVEL   NACIONAL</c:v>
                </c:pt>
                <c:pt idx="1">
                  <c:v>DESARROLLO DE LA ACTIVIDAD FÍSICA Y LOS HÁBITOS Y ESTILOS DE VIDA SALUDABLE A NIVEL   NACIONAL</c:v>
                </c:pt>
                <c:pt idx="2">
                  <c:v>DESARROLLO DE LA RECREACIÓN A NIVEL   NACIONAL</c:v>
                </c:pt>
                <c:pt idx="3">
                  <c:v>DESARROLLO AL DEPORTE SOCIAL COMUNITARIO  NACIONAL</c:v>
                </c:pt>
                <c:pt idx="4">
                  <c:v>DESARROLLO DEL DEPORTE ESCOLAR COMO HERRAMIENTA DE CONVIVENCIA Y PAZ   NACIONAL</c:v>
                </c:pt>
                <c:pt idx="5">
                  <c:v>APOYO A LA INFRAESTRUCTURA DEPORTIVA, RECREATIVA Y DE LA ACTIVIDAD FÍSICA A NIVEL   NACIONAL</c:v>
                </c:pt>
                <c:pt idx="6">
                  <c:v>APOYO A LA INFRAESTRUCTURA DE ALTA COMPETENCIA A NIVEL   NACIONAL</c:v>
                </c:pt>
                <c:pt idx="7">
                  <c:v>DESARROLLO  DEL  SISTEMA PARALÍMPICO PARA EL POSICIONAMIENTO Y LIDERAZGO DEPORTIVO  NACIONAL</c:v>
                </c:pt>
                <c:pt idx="8">
                  <c:v>DESARROLLO  AL DEPORTE DEL SISTEMA OLÍMPICO Y CONVENCIONAL PARA EL POSICIONAMIENTO Y LIDERAZGO DEPORTIVO    NACIONAL</c:v>
                </c:pt>
                <c:pt idx="9">
                  <c:v>DESARROLLO DE POLÍTICAS PÚBLICAS E INVESTIGACIÓN SECTORIAL A NIVEL    NACIONAL</c:v>
                </c:pt>
                <c:pt idx="10">
                  <c:v>ASISTENCIA A LA COOPERACIÓN INTERNACIONAL DEL SECTOR A NIVEL  NACIONAL</c:v>
                </c:pt>
                <c:pt idx="11">
                  <c:v>APOYO A LA ORGANIZACIÓN DE EVENTOS DEPORTIVOS PARA LA PREPARACIÓN DE ATLETAS Y LA PROMOCIÓN DEL DEPORTE  NACIONAL</c:v>
                </c:pt>
                <c:pt idx="12">
                  <c:v>APOYO A LA INSPECCIÓN, VIGILANCIA Y CONTROL A NIVEL   NACIONAL</c:v>
                </c:pt>
                <c:pt idx="13">
                  <c:v>APOYO  AL PROGRAMA AL CONTROL DOPAJE   NACIONAL</c:v>
                </c:pt>
                <c:pt idx="14">
                  <c:v>DESARROLLO AL LABORATORIO DEL CONTROL AL DOPAJE   NACIONAL</c:v>
                </c:pt>
                <c:pt idx="15">
                  <c:v>IMPLEMENTACIÓN DE LAS TECNOLOGÍAS DE LA INFORMACIÓN Y COMUNICACIÓN PARA EL SISTEMA NACIONAL DEL DEPORTE A NIVEL    NACIONAL</c:v>
                </c:pt>
                <c:pt idx="16">
                  <c:v>MEJORAMIENTO SEDES COLDEPORTES  BOGOTÁ</c:v>
                </c:pt>
                <c:pt idx="17">
                  <c:v>APOYO AL FORTALECIMIENTO DEL SECTOR A NIVEL   NACIONAL</c:v>
                </c:pt>
              </c:strCache>
            </c:strRef>
          </c:cat>
          <c:val>
            <c:numRef>
              <c:f>RESUMEN!$H$50:$H$67</c:f>
              <c:numCache>
                <c:formatCode>_-* #,##0_-;\-* #,##0_-;_-* "-"??_-;_-@_-</c:formatCode>
                <c:ptCount val="18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8104-4E1A-B8DA-0BE4F278CBC4}"/>
            </c:ext>
          </c:extLst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invertIfNegative val="0"/>
          <c:val>
            <c:numRef>
              <c:f>RESUMEN!$I$50:$I$67</c:f>
              <c:numCache>
                <c:formatCode>_-* #,##0_-;\-* #,##0_-;_-* "-"??_-;_-@_-</c:formatCode>
                <c:ptCount val="18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8104-4E1A-B8DA-0BE4F278CB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7404928"/>
        <c:axId val="197419008"/>
      </c:barChart>
      <c:catAx>
        <c:axId val="19740492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197419008"/>
        <c:crosses val="autoZero"/>
        <c:auto val="1"/>
        <c:lblAlgn val="ctr"/>
        <c:lblOffset val="100"/>
        <c:noMultiLvlLbl val="0"/>
      </c:catAx>
      <c:valAx>
        <c:axId val="197419008"/>
        <c:scaling>
          <c:orientation val="minMax"/>
        </c:scaling>
        <c:delete val="0"/>
        <c:axPos val="b"/>
        <c:majorGridlines/>
        <c:numFmt formatCode="_-* #,##0_-;\-* #,##0_-;_-* &quot;-&quot;??_-;_-@_-" sourceLinked="1"/>
        <c:majorTickMark val="out"/>
        <c:minorTickMark val="none"/>
        <c:tickLblPos val="nextTo"/>
        <c:crossAx val="1974049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RESUMEN!$E$49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RESUMEN!$E$50:$E$68</c:f>
              <c:numCache>
                <c:formatCode>_-* #,##0_-;\-* #,##0_-;_-* "-"??_-;_-@_-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157000000</c:v>
                </c:pt>
                <c:pt idx="6">
                  <c:v>0</c:v>
                </c:pt>
                <c:pt idx="7">
                  <c:v>0</c:v>
                </c:pt>
                <c:pt idx="8">
                  <c:v>5200000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162200000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B7C-4FC7-B090-42D1F8373765}"/>
            </c:ext>
          </c:extLst>
        </c:ser>
        <c:ser>
          <c:idx val="1"/>
          <c:order val="1"/>
          <c:tx>
            <c:strRef>
              <c:f>RESUMEN!$F$49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RESUMEN!$F$50:$F$68</c:f>
              <c:numCache>
                <c:formatCode>_-* #,##0_-;\-* #,##0_-;_-* "-"??_-;_-@_-</c:formatCode>
                <c:ptCount val="19"/>
                <c:pt idx="0">
                  <c:v>257.524</c:v>
                </c:pt>
                <c:pt idx="1">
                  <c:v>2472.098</c:v>
                </c:pt>
                <c:pt idx="2">
                  <c:v>0</c:v>
                </c:pt>
                <c:pt idx="3">
                  <c:v>1282.0619999999999</c:v>
                </c:pt>
                <c:pt idx="4">
                  <c:v>0</c:v>
                </c:pt>
                <c:pt idx="5">
                  <c:v>1639642.7239999999</c:v>
                </c:pt>
                <c:pt idx="6">
                  <c:v>19425387.225000001</c:v>
                </c:pt>
                <c:pt idx="7">
                  <c:v>2918195.878</c:v>
                </c:pt>
                <c:pt idx="8">
                  <c:v>6742789.25</c:v>
                </c:pt>
                <c:pt idx="9">
                  <c:v>42842.8</c:v>
                </c:pt>
                <c:pt idx="10">
                  <c:v>0</c:v>
                </c:pt>
                <c:pt idx="11">
                  <c:v>1354.587</c:v>
                </c:pt>
                <c:pt idx="12">
                  <c:v>4083.261</c:v>
                </c:pt>
                <c:pt idx="13">
                  <c:v>0</c:v>
                </c:pt>
                <c:pt idx="14">
                  <c:v>312530.40000000002</c:v>
                </c:pt>
                <c:pt idx="15">
                  <c:v>0</c:v>
                </c:pt>
                <c:pt idx="16">
                  <c:v>92195.354999999996</c:v>
                </c:pt>
                <c:pt idx="17">
                  <c:v>541780.63899999997</c:v>
                </c:pt>
                <c:pt idx="18">
                  <c:v>31724813.802999999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B7C-4FC7-B090-42D1F8373765}"/>
            </c:ext>
          </c:extLst>
        </c:ser>
        <c:ser>
          <c:idx val="2"/>
          <c:order val="2"/>
          <c:tx>
            <c:strRef>
              <c:f>RESUMEN!$G$49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RESUMEN!$G$50:$G$68</c:f>
              <c:numCache>
                <c:formatCode>_-* #,##0_-;\-* #,##0_-;_-* "-"??_-;_-@_-</c:formatCode>
                <c:ptCount val="19"/>
                <c:pt idx="0">
                  <c:v>405986.15399999998</c:v>
                </c:pt>
                <c:pt idx="1">
                  <c:v>175347.54300000001</c:v>
                </c:pt>
                <c:pt idx="2">
                  <c:v>226817.568</c:v>
                </c:pt>
                <c:pt idx="3">
                  <c:v>291764.19</c:v>
                </c:pt>
                <c:pt idx="4">
                  <c:v>178640.386</c:v>
                </c:pt>
                <c:pt idx="5">
                  <c:v>336963.739</c:v>
                </c:pt>
                <c:pt idx="6">
                  <c:v>4042792.1570000001</c:v>
                </c:pt>
                <c:pt idx="7">
                  <c:v>1721939.2779999999</c:v>
                </c:pt>
                <c:pt idx="8">
                  <c:v>22937034.092</c:v>
                </c:pt>
                <c:pt idx="9">
                  <c:v>139642.61799999999</c:v>
                </c:pt>
                <c:pt idx="10">
                  <c:v>131811.837</c:v>
                </c:pt>
                <c:pt idx="11">
                  <c:v>392010.86599999998</c:v>
                </c:pt>
                <c:pt idx="12">
                  <c:v>182909.80499999999</c:v>
                </c:pt>
                <c:pt idx="13">
                  <c:v>91062.5</c:v>
                </c:pt>
                <c:pt idx="14">
                  <c:v>219787.4</c:v>
                </c:pt>
                <c:pt idx="15">
                  <c:v>200168.46599999999</c:v>
                </c:pt>
                <c:pt idx="16">
                  <c:v>872834.28229</c:v>
                </c:pt>
                <c:pt idx="17">
                  <c:v>80299.982999999993</c:v>
                </c:pt>
                <c:pt idx="18">
                  <c:v>32627812.864289999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B7C-4FC7-B090-42D1F8373765}"/>
            </c:ext>
          </c:extLst>
        </c:ser>
        <c:ser>
          <c:idx val="3"/>
          <c:order val="3"/>
          <c:tx>
            <c:strRef>
              <c:f>RESUMEN!$H$49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RESUMEN!$H$50:$H$68</c:f>
              <c:numCache>
                <c:formatCode>_-* #,##0_-;\-* #,##0_-;_-* "-"??_-;_-@_-</c:formatCode>
                <c:ptCount val="19"/>
                <c:pt idx="0">
                  <c:v>378257.52399999998</c:v>
                </c:pt>
                <c:pt idx="1">
                  <c:v>2186116.9789999998</c:v>
                </c:pt>
                <c:pt idx="2">
                  <c:v>1806488.568</c:v>
                </c:pt>
                <c:pt idx="3">
                  <c:v>804220.62800000003</c:v>
                </c:pt>
                <c:pt idx="4">
                  <c:v>1698176.3419999999</c:v>
                </c:pt>
                <c:pt idx="5">
                  <c:v>303349.48800000001</c:v>
                </c:pt>
                <c:pt idx="6">
                  <c:v>17698001.556000002</c:v>
                </c:pt>
                <c:pt idx="7">
                  <c:v>245889.36600000001</c:v>
                </c:pt>
                <c:pt idx="8">
                  <c:v>6397821.7209999999</c:v>
                </c:pt>
                <c:pt idx="9">
                  <c:v>16000</c:v>
                </c:pt>
                <c:pt idx="10">
                  <c:v>0</c:v>
                </c:pt>
                <c:pt idx="11">
                  <c:v>28447305.170000002</c:v>
                </c:pt>
                <c:pt idx="12">
                  <c:v>377837.00300000003</c:v>
                </c:pt>
                <c:pt idx="13">
                  <c:v>1318375</c:v>
                </c:pt>
                <c:pt idx="14">
                  <c:v>224224.55100000001</c:v>
                </c:pt>
                <c:pt idx="15">
                  <c:v>1305.1422</c:v>
                </c:pt>
                <c:pt idx="16">
                  <c:v>1558989.632</c:v>
                </c:pt>
                <c:pt idx="17">
                  <c:v>280259.50099999999</c:v>
                </c:pt>
                <c:pt idx="18">
                  <c:v>63742618.171200007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0B7C-4FC7-B090-42D1F8373765}"/>
            </c:ext>
          </c:extLst>
        </c:ser>
        <c:ser>
          <c:idx val="4"/>
          <c:order val="4"/>
          <c:tx>
            <c:strRef>
              <c:f>RESUMEN!$I$49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RESUMEN!$I$50:$I$68</c:f>
              <c:numCache>
                <c:formatCode>_-* #,##0_-;\-* #,##0_-;_-* "-"??_-;_-@_-</c:formatCode>
                <c:ptCount val="19"/>
                <c:pt idx="0">
                  <c:v>21384803.103</c:v>
                </c:pt>
                <c:pt idx="1">
                  <c:v>3613222.3149999999</c:v>
                </c:pt>
                <c:pt idx="2">
                  <c:v>1439071.7150000001</c:v>
                </c:pt>
                <c:pt idx="3">
                  <c:v>2355522.7889999999</c:v>
                </c:pt>
                <c:pt idx="4">
                  <c:v>2799313.5970000001</c:v>
                </c:pt>
                <c:pt idx="5">
                  <c:v>308910.80815</c:v>
                </c:pt>
                <c:pt idx="6">
                  <c:v>1432495.595</c:v>
                </c:pt>
                <c:pt idx="7">
                  <c:v>377262.91600000003</c:v>
                </c:pt>
                <c:pt idx="8">
                  <c:v>7023037.2110000001</c:v>
                </c:pt>
                <c:pt idx="9">
                  <c:v>123384.057</c:v>
                </c:pt>
                <c:pt idx="10">
                  <c:v>0</c:v>
                </c:pt>
                <c:pt idx="11">
                  <c:v>423201.65100000001</c:v>
                </c:pt>
                <c:pt idx="12">
                  <c:v>204412.538</c:v>
                </c:pt>
                <c:pt idx="13">
                  <c:v>1230.9010000000001</c:v>
                </c:pt>
                <c:pt idx="14">
                  <c:v>3111.4059999999999</c:v>
                </c:pt>
                <c:pt idx="15">
                  <c:v>98312.608999999997</c:v>
                </c:pt>
                <c:pt idx="16">
                  <c:v>88111.851999999999</c:v>
                </c:pt>
                <c:pt idx="17">
                  <c:v>205257.51</c:v>
                </c:pt>
                <c:pt idx="18">
                  <c:v>41880662.573150001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0B7C-4FC7-B090-42D1F8373765}"/>
            </c:ext>
          </c:extLst>
        </c:ser>
        <c:ser>
          <c:idx val="5"/>
          <c:order val="5"/>
          <c:tx>
            <c:strRef>
              <c:f>RESUMEN!$J$49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RESUMEN!$C$50:$C$68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RESUMEN!$C$50:$D$68</c15:sqref>
                  </c15:fullRef>
                  <c15:levelRef>
                    <c15:sqref>RESUMEN!$C$50:$C$68</c15:sqref>
                  </c15:levelRef>
                </c:ext>
              </c:extLst>
            </c:strRef>
          </c:cat>
          <c:val>
            <c:numRef>
              <c:f>RESUMEN!$J$50:$J$68</c:f>
              <c:numCache>
                <c:formatCode>_-* #,##0_-;\-* #,##0_-;_-* "-"??_-;_-@_-</c:formatCode>
                <c:ptCount val="19"/>
                <c:pt idx="0">
                  <c:v>3433603.128</c:v>
                </c:pt>
                <c:pt idx="1">
                  <c:v>136492.633</c:v>
                </c:pt>
                <c:pt idx="2">
                  <c:v>1594709.3089999999</c:v>
                </c:pt>
                <c:pt idx="3">
                  <c:v>2133219.6379999998</c:v>
                </c:pt>
                <c:pt idx="4">
                  <c:v>202003.05499999999</c:v>
                </c:pt>
                <c:pt idx="5">
                  <c:v>119361.493</c:v>
                </c:pt>
                <c:pt idx="6">
                  <c:v>24051.995999999999</c:v>
                </c:pt>
                <c:pt idx="7">
                  <c:v>1228786.2150000001</c:v>
                </c:pt>
                <c:pt idx="8">
                  <c:v>1902190.031</c:v>
                </c:pt>
                <c:pt idx="9">
                  <c:v>3470.6550000000002</c:v>
                </c:pt>
                <c:pt idx="10">
                  <c:v>1591.921</c:v>
                </c:pt>
                <c:pt idx="11">
                  <c:v>1283753.5</c:v>
                </c:pt>
                <c:pt idx="12">
                  <c:v>169235.42600000001</c:v>
                </c:pt>
                <c:pt idx="13">
                  <c:v>1007.04</c:v>
                </c:pt>
                <c:pt idx="14">
                  <c:v>373989.51199999999</c:v>
                </c:pt>
                <c:pt idx="15">
                  <c:v>134259.16699999999</c:v>
                </c:pt>
                <c:pt idx="16">
                  <c:v>71940.982000000004</c:v>
                </c:pt>
                <c:pt idx="17">
                  <c:v>105744.55499999999</c:v>
                </c:pt>
                <c:pt idx="18">
                  <c:v>12919410.255999999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A6C-48F0-91A1-7B7AE2FA5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7459328"/>
        <c:axId val="197461120"/>
      </c:barChart>
      <c:catAx>
        <c:axId val="197459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7461120"/>
        <c:crosses val="autoZero"/>
        <c:auto val="1"/>
        <c:lblAlgn val="ctr"/>
        <c:lblOffset val="100"/>
        <c:noMultiLvlLbl val="0"/>
      </c:catAx>
      <c:valAx>
        <c:axId val="1974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7459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RESUMEN!$E$25</c:f>
              <c:strCache>
                <c:ptCount val="1"/>
                <c:pt idx="0">
                  <c:v>ENERO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RESUMEN!$E$26:$E$28</c:f>
              <c:numCache>
                <c:formatCode>_-* #,##0_-;\-* #,##0_-;_-* "-"??_-;_-@_-</c:formatCode>
                <c:ptCount val="3"/>
                <c:pt idx="0">
                  <c:v>1145563.4990000001</c:v>
                </c:pt>
                <c:pt idx="1">
                  <c:v>1420364.5038699999</c:v>
                </c:pt>
                <c:pt idx="2">
                  <c:v>840205.00899999996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E4-4B5A-8AD0-8B54ECDCE528}"/>
            </c:ext>
          </c:extLst>
        </c:ser>
        <c:ser>
          <c:idx val="1"/>
          <c:order val="1"/>
          <c:tx>
            <c:strRef>
              <c:f>RESUMEN!$F$25</c:f>
              <c:strCache>
                <c:ptCount val="1"/>
                <c:pt idx="0">
                  <c:v>FEBRERO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RESUMEN!$F$26:$F$28</c:f>
              <c:numCache>
                <c:formatCode>_-* #,##0_-;\-* #,##0_-;_-* "-"??_-;_-@_-</c:formatCode>
                <c:ptCount val="3"/>
                <c:pt idx="0">
                  <c:v>1165789.3500000001</c:v>
                </c:pt>
                <c:pt idx="1">
                  <c:v>1352865.2522499999</c:v>
                </c:pt>
                <c:pt idx="2">
                  <c:v>1540859.5055999998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DE4-4B5A-8AD0-8B54ECDCE528}"/>
            </c:ext>
          </c:extLst>
        </c:ser>
        <c:ser>
          <c:idx val="2"/>
          <c:order val="2"/>
          <c:tx>
            <c:strRef>
              <c:f>RESUMEN!$G$25</c:f>
              <c:strCache>
                <c:ptCount val="1"/>
                <c:pt idx="0">
                  <c:v>MARZO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RESUMEN!$G$26:$G$28</c:f>
              <c:numCache>
                <c:formatCode>_-* #,##0_-;\-* #,##0_-;_-* "-"??_-;_-@_-</c:formatCode>
                <c:ptCount val="3"/>
                <c:pt idx="0">
                  <c:v>1210188.3640000001</c:v>
                </c:pt>
                <c:pt idx="1">
                  <c:v>252931.579</c:v>
                </c:pt>
                <c:pt idx="2">
                  <c:v>1503497.459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DE4-4B5A-8AD0-8B54ECDCE528}"/>
            </c:ext>
          </c:extLst>
        </c:ser>
        <c:ser>
          <c:idx val="3"/>
          <c:order val="3"/>
          <c:tx>
            <c:strRef>
              <c:f>RESUMEN!$H$25</c:f>
              <c:strCache>
                <c:ptCount val="1"/>
                <c:pt idx="0">
                  <c:v>ABRIL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RESUMEN!$H$26:$H$28</c:f>
              <c:numCache>
                <c:formatCode>_-* #,##0_-;\-* #,##0_-;_-* "-"??_-;_-@_-</c:formatCode>
                <c:ptCount val="3"/>
                <c:pt idx="0">
                  <c:v>1253526.297</c:v>
                </c:pt>
                <c:pt idx="1">
                  <c:v>46032.815909999998</c:v>
                </c:pt>
                <c:pt idx="2">
                  <c:v>1067118.561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9DE4-4B5A-8AD0-8B54ECDCE528}"/>
            </c:ext>
          </c:extLst>
        </c:ser>
        <c:ser>
          <c:idx val="4"/>
          <c:order val="4"/>
          <c:tx>
            <c:strRef>
              <c:f>RESUMEN!$I$25</c:f>
              <c:strCache>
                <c:ptCount val="1"/>
                <c:pt idx="0">
                  <c:v>MAYO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RESUMEN!$I$26:$I$28</c:f>
              <c:numCache>
                <c:formatCode>_-* #,##0_-;\-* #,##0_-;_-* "-"??_-;_-@_-</c:formatCode>
                <c:ptCount val="3"/>
                <c:pt idx="0">
                  <c:v>1162198.7039999999</c:v>
                </c:pt>
                <c:pt idx="1">
                  <c:v>178389.86638999998</c:v>
                </c:pt>
                <c:pt idx="2">
                  <c:v>1070345.1599999999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9DE4-4B5A-8AD0-8B54ECDCE528}"/>
            </c:ext>
          </c:extLst>
        </c:ser>
        <c:ser>
          <c:idx val="5"/>
          <c:order val="5"/>
          <c:tx>
            <c:strRef>
              <c:f>RESUMEN!$J$25</c:f>
              <c:strCache>
                <c:ptCount val="1"/>
                <c:pt idx="0">
                  <c:v>JUNIO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RESUMEN!$D$26:$D$28</c:f>
              <c:strCache>
                <c:ptCount val="3"/>
                <c:pt idx="0">
                  <c:v>SERVICOS PERSONALES</c:v>
                </c:pt>
                <c:pt idx="1">
                  <c:v>GASTOS GENERALES</c:v>
                </c:pt>
                <c:pt idx="2">
                  <c:v>TRANSFERENCIAS</c:v>
                </c:pt>
              </c:strCache>
            </c:strRef>
          </c:cat>
          <c:val>
            <c:numRef>
              <c:f>RESUMEN!$J$26:$J$28</c:f>
              <c:numCache>
                <c:formatCode>_-* #,##0_-;\-* #,##0_-;_-* "-"??_-;_-@_-</c:formatCode>
                <c:ptCount val="3"/>
                <c:pt idx="0">
                  <c:v>1844752.3430000001</c:v>
                </c:pt>
                <c:pt idx="1">
                  <c:v>129517.92431</c:v>
                </c:pt>
                <c:pt idx="2">
                  <c:v>1758378.8084400001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833-43FA-AFC9-F871B3075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7534080"/>
        <c:axId val="197535616"/>
        <c:axId val="0"/>
      </c:bar3DChart>
      <c:catAx>
        <c:axId val="197534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7535616"/>
        <c:crosses val="autoZero"/>
        <c:auto val="1"/>
        <c:lblAlgn val="ctr"/>
        <c:lblOffset val="100"/>
        <c:noMultiLvlLbl val="0"/>
      </c:catAx>
      <c:valAx>
        <c:axId val="197535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7534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752475</xdr:colOff>
      <xdr:row>2</xdr:row>
      <xdr:rowOff>19050</xdr:rowOff>
    </xdr:from>
    <xdr:to>
      <xdr:col>7</xdr:col>
      <xdr:colOff>314325</xdr:colOff>
      <xdr:row>21</xdr:row>
      <xdr:rowOff>19050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104775</xdr:colOff>
      <xdr:row>28</xdr:row>
      <xdr:rowOff>190500</xdr:rowOff>
    </xdr:from>
    <xdr:to>
      <xdr:col>10</xdr:col>
      <xdr:colOff>466725</xdr:colOff>
      <xdr:row>43</xdr:row>
      <xdr:rowOff>66675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180975</xdr:colOff>
      <xdr:row>52</xdr:row>
      <xdr:rowOff>76200</xdr:rowOff>
    </xdr:from>
    <xdr:to>
      <xdr:col>16</xdr:col>
      <xdr:colOff>180975</xdr:colOff>
      <xdr:row>78</xdr:row>
      <xdr:rowOff>9525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338136</xdr:colOff>
      <xdr:row>69</xdr:row>
      <xdr:rowOff>176212</xdr:rowOff>
    </xdr:from>
    <xdr:to>
      <xdr:col>10</xdr:col>
      <xdr:colOff>161925</xdr:colOff>
      <xdr:row>98</xdr:row>
      <xdr:rowOff>114300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xmlns="" id="{4017F087-5696-4D24-8F68-B221ACE04A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9525</xdr:colOff>
      <xdr:row>14</xdr:row>
      <xdr:rowOff>104775</xdr:rowOff>
    </xdr:from>
    <xdr:to>
      <xdr:col>21</xdr:col>
      <xdr:colOff>638175</xdr:colOff>
      <xdr:row>32</xdr:row>
      <xdr:rowOff>38101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K69"/>
  <sheetViews>
    <sheetView topLeftCell="A12" workbookViewId="0">
      <selection activeCell="E26" sqref="E26:J28"/>
    </sheetView>
  </sheetViews>
  <sheetFormatPr baseColWidth="10" defaultRowHeight="15" x14ac:dyDescent="0.25"/>
  <cols>
    <col min="3" max="3" width="13.7109375" customWidth="1"/>
    <col min="4" max="4" width="29.7109375" customWidth="1"/>
    <col min="5" max="5" width="13.140625" style="65" bestFit="1" customWidth="1"/>
    <col min="6" max="6" width="13.140625" style="86" bestFit="1" customWidth="1"/>
    <col min="7" max="8" width="16.85546875" style="65" bestFit="1" customWidth="1"/>
    <col min="9" max="9" width="14.140625" style="65" bestFit="1" customWidth="1"/>
    <col min="10" max="11" width="14.140625" style="65" customWidth="1"/>
  </cols>
  <sheetData>
    <row r="7" spans="4:8" x14ac:dyDescent="0.25">
      <c r="E7" s="83"/>
      <c r="F7" s="85"/>
      <c r="G7" s="83"/>
      <c r="H7" s="83"/>
    </row>
    <row r="8" spans="4:8" x14ac:dyDescent="0.25">
      <c r="D8" s="33" t="s">
        <v>76</v>
      </c>
      <c r="E8" s="65">
        <v>37055.371064999999</v>
      </c>
    </row>
    <row r="9" spans="4:8" x14ac:dyDescent="0.25">
      <c r="D9" s="33" t="s">
        <v>77</v>
      </c>
      <c r="E9" s="65">
        <v>532000</v>
      </c>
    </row>
    <row r="22" spans="4:11" ht="15.75" thickBot="1" x14ac:dyDescent="0.3"/>
    <row r="23" spans="4:11" ht="15.75" thickTop="1" x14ac:dyDescent="0.25">
      <c r="D23" s="186" t="s">
        <v>87</v>
      </c>
      <c r="E23" s="187"/>
      <c r="F23" s="187"/>
      <c r="G23" s="187"/>
      <c r="H23" s="187"/>
      <c r="I23" s="187"/>
      <c r="J23" s="188"/>
    </row>
    <row r="24" spans="4:11" ht="15.75" thickBot="1" x14ac:dyDescent="0.3">
      <c r="D24" s="189" t="s">
        <v>86</v>
      </c>
      <c r="E24" s="190"/>
      <c r="F24" s="190"/>
      <c r="G24" s="190"/>
      <c r="H24" s="190"/>
      <c r="I24" s="190"/>
      <c r="J24" s="191"/>
    </row>
    <row r="25" spans="4:11" ht="16.5" thickTop="1" thickBot="1" x14ac:dyDescent="0.3">
      <c r="D25" s="181"/>
      <c r="E25" s="182" t="s">
        <v>82</v>
      </c>
      <c r="F25" s="183" t="s">
        <v>83</v>
      </c>
      <c r="G25" s="182" t="s">
        <v>84</v>
      </c>
      <c r="H25" s="184" t="s">
        <v>85</v>
      </c>
      <c r="I25" s="184" t="s">
        <v>90</v>
      </c>
      <c r="J25" s="185" t="s">
        <v>91</v>
      </c>
      <c r="K25" s="83"/>
    </row>
    <row r="26" spans="4:11" x14ac:dyDescent="0.25">
      <c r="D26" s="72" t="s">
        <v>79</v>
      </c>
      <c r="E26" s="73">
        <f>SUM('ENERO -PROYECTO'!H6:H8)/1000</f>
        <v>1145563.4990000001</v>
      </c>
      <c r="F26" s="80">
        <f>SUM('FEBRERO - PROYECTO'!H6:H8)/1000</f>
        <v>1165789.3500000001</v>
      </c>
      <c r="G26" s="74">
        <f>SUM('MARZO - PROYECTO'!H6:H8)/1000</f>
        <v>1210188.3640000001</v>
      </c>
      <c r="H26" s="74">
        <f>SUM('ABRIL - PROYECTO'!H6:H8)/1000</f>
        <v>1253526.297</v>
      </c>
      <c r="I26" s="74">
        <f>SUM('MAYO - PROYECTO'!H6:H8)/1000</f>
        <v>1162198.7039999999</v>
      </c>
      <c r="J26" s="75">
        <f>SUM('JUNIO-PROYECTO'!H6:H8)/1000</f>
        <v>1844752.3430000001</v>
      </c>
    </row>
    <row r="27" spans="4:11" x14ac:dyDescent="0.25">
      <c r="D27" s="66" t="s">
        <v>80</v>
      </c>
      <c r="E27" s="67">
        <f>SUM('ENERO -PROYECTO'!H9:H10)/1000</f>
        <v>1420364.5038699999</v>
      </c>
      <c r="F27" s="81">
        <f>SUM('FEBRERO - PROYECTO'!H9:H10)/1000</f>
        <v>1352865.2522499999</v>
      </c>
      <c r="G27" s="67">
        <f>SUM('MARZO - PROYECTO'!H9:H10)/1000</f>
        <v>252931.579</v>
      </c>
      <c r="H27" s="67">
        <f>SUM('ABRIL - PROYECTO'!H9:H10)/1000</f>
        <v>46032.815909999998</v>
      </c>
      <c r="I27" s="67">
        <f>SUM('MAYO - PROYECTO'!H9:H10)/1000</f>
        <v>178389.86638999998</v>
      </c>
      <c r="J27" s="68">
        <f>SUM('JUNIO-PROYECTO'!H9:H10)/1000</f>
        <v>129517.92431</v>
      </c>
    </row>
    <row r="28" spans="4:11" ht="15.75" thickBot="1" x14ac:dyDescent="0.3">
      <c r="D28" s="69" t="s">
        <v>81</v>
      </c>
      <c r="E28" s="70">
        <f>SUM('ENERO -PROYECTO'!H11:H17)/1000</f>
        <v>840205.00899999996</v>
      </c>
      <c r="F28" s="82">
        <f>SUM('FEBRERO - PROYECTO'!H11:H17)/1000</f>
        <v>1540859.5055999998</v>
      </c>
      <c r="G28" s="70">
        <f>SUM('MARZO - PROYECTO'!H11:H17)/1000</f>
        <v>1503497.459</v>
      </c>
      <c r="H28" s="70">
        <f>SUM('ABRIL - PROYECTO'!H11:H16)/1000</f>
        <v>1067118.561</v>
      </c>
      <c r="I28" s="70">
        <f>SUM('MAYO - PROYECTO'!H11:H13)/1000</f>
        <v>1070345.1599999999</v>
      </c>
      <c r="J28" s="71">
        <f>SUM('JUNIO-PROYECTO'!H11:H13)/1000</f>
        <v>1758378.8084400001</v>
      </c>
    </row>
    <row r="29" spans="4:11" ht="15.75" thickTop="1" x14ac:dyDescent="0.25"/>
    <row r="46" spans="3:11" ht="15.75" thickBot="1" x14ac:dyDescent="0.3"/>
    <row r="47" spans="3:11" x14ac:dyDescent="0.25">
      <c r="C47" s="196" t="s">
        <v>88</v>
      </c>
      <c r="D47" s="197"/>
      <c r="E47" s="197"/>
      <c r="F47" s="197"/>
      <c r="G47" s="197"/>
      <c r="H47" s="197"/>
      <c r="I47" s="197"/>
      <c r="J47" s="198"/>
      <c r="K47" s="118"/>
    </row>
    <row r="48" spans="3:11" x14ac:dyDescent="0.25">
      <c r="C48" s="199" t="s">
        <v>86</v>
      </c>
      <c r="D48" s="200"/>
      <c r="E48" s="200"/>
      <c r="F48" s="200"/>
      <c r="G48" s="200"/>
      <c r="H48" s="200"/>
      <c r="I48" s="200"/>
      <c r="J48" s="201"/>
    </row>
    <row r="49" spans="3:11" ht="15.75" thickBot="1" x14ac:dyDescent="0.3">
      <c r="C49" s="202"/>
      <c r="D49" s="203"/>
      <c r="E49" s="204" t="s">
        <v>82</v>
      </c>
      <c r="F49" s="205" t="s">
        <v>83</v>
      </c>
      <c r="G49" s="204" t="s">
        <v>84</v>
      </c>
      <c r="H49" s="204" t="s">
        <v>85</v>
      </c>
      <c r="I49" s="204" t="s">
        <v>90</v>
      </c>
      <c r="J49" s="206" t="s">
        <v>91</v>
      </c>
      <c r="K49" s="83"/>
    </row>
    <row r="50" spans="3:11" ht="56.25" x14ac:dyDescent="0.25">
      <c r="C50" s="192" t="s">
        <v>36</v>
      </c>
      <c r="D50" s="49" t="s">
        <v>37</v>
      </c>
      <c r="E50" s="193">
        <f>+'ENERO -PROYECTO'!H19</f>
        <v>0</v>
      </c>
      <c r="F50" s="193">
        <f>+'FEBRERO - PROYECTO'!H19/1000</f>
        <v>257.524</v>
      </c>
      <c r="G50" s="194">
        <f>+'MARZO - PROYECTO'!H19/1000</f>
        <v>405986.15399999998</v>
      </c>
      <c r="H50" s="195">
        <f>+'ABRIL - PROYECTO'!H19/1000</f>
        <v>378257.52399999998</v>
      </c>
      <c r="I50" s="195">
        <f>+'MAYO - PROYECTO'!H19/1000</f>
        <v>21384803.103</v>
      </c>
      <c r="J50" s="195">
        <f>+'JUNIO-PROYECTO'!H19/1000</f>
        <v>3433603.128</v>
      </c>
      <c r="K50" s="119"/>
    </row>
    <row r="51" spans="3:11" ht="45" x14ac:dyDescent="0.25">
      <c r="C51" s="76" t="s">
        <v>38</v>
      </c>
      <c r="D51" s="12" t="s">
        <v>39</v>
      </c>
      <c r="E51" s="79">
        <v>0</v>
      </c>
      <c r="F51" s="79">
        <f>+'FEBRERO - PROYECTO'!H20/1000</f>
        <v>2472.098</v>
      </c>
      <c r="G51" s="78">
        <f>+'MARZO - PROYECTO'!H20/1000</f>
        <v>175347.54300000001</v>
      </c>
      <c r="H51" s="88">
        <f>+'ABRIL - PROYECTO'!H20/1000</f>
        <v>2186116.9789999998</v>
      </c>
      <c r="I51" s="88">
        <f>+'MAYO - PROYECTO'!H20/1000</f>
        <v>3613222.3149999999</v>
      </c>
      <c r="J51" s="88">
        <f>+'JUNIO-PROYECTO'!H20/1000</f>
        <v>136492.633</v>
      </c>
      <c r="K51" s="120"/>
    </row>
    <row r="52" spans="3:11" ht="22.5" x14ac:dyDescent="0.25">
      <c r="C52" s="76" t="s">
        <v>40</v>
      </c>
      <c r="D52" s="12" t="s">
        <v>41</v>
      </c>
      <c r="E52" s="79">
        <v>0</v>
      </c>
      <c r="F52" s="79">
        <v>0</v>
      </c>
      <c r="G52" s="78">
        <f>+'MARZO - PROYECTO'!H21/1000</f>
        <v>226817.568</v>
      </c>
      <c r="H52" s="88">
        <f>+'ABRIL - PROYECTO'!H21/1000</f>
        <v>1806488.568</v>
      </c>
      <c r="I52" s="88">
        <f>+'MAYO - PROYECTO'!H21/1000</f>
        <v>1439071.7150000001</v>
      </c>
      <c r="J52" s="88">
        <f>+'JUNIO-PROYECTO'!H21/1000</f>
        <v>1594709.3089999999</v>
      </c>
      <c r="K52" s="120"/>
    </row>
    <row r="53" spans="3:11" ht="22.5" x14ac:dyDescent="0.25">
      <c r="C53" s="76" t="s">
        <v>42</v>
      </c>
      <c r="D53" s="12" t="s">
        <v>43</v>
      </c>
      <c r="E53" s="79">
        <v>0</v>
      </c>
      <c r="F53" s="79">
        <f>+'FEBRERO - PROYECTO'!H22/1000</f>
        <v>1282.0619999999999</v>
      </c>
      <c r="G53" s="78">
        <f>+'MARZO - PROYECTO'!H22/1000</f>
        <v>291764.19</v>
      </c>
      <c r="H53" s="88">
        <f>+'ABRIL - PROYECTO'!H22/1000</f>
        <v>804220.62800000003</v>
      </c>
      <c r="I53" s="88">
        <f>+'MAYO - PROYECTO'!H22/1000</f>
        <v>2355522.7889999999</v>
      </c>
      <c r="J53" s="88">
        <f>+'JUNIO-PROYECTO'!H22/1000</f>
        <v>2133219.6379999998</v>
      </c>
      <c r="K53" s="120"/>
    </row>
    <row r="54" spans="3:11" ht="33.75" x14ac:dyDescent="0.25">
      <c r="C54" s="76" t="s">
        <v>44</v>
      </c>
      <c r="D54" s="12" t="s">
        <v>45</v>
      </c>
      <c r="E54" s="79">
        <v>0</v>
      </c>
      <c r="F54" s="79">
        <v>0</v>
      </c>
      <c r="G54" s="78">
        <f>+'MARZO - PROYECTO'!H23/1000</f>
        <v>178640.386</v>
      </c>
      <c r="H54" s="88">
        <f>+'ABRIL - PROYECTO'!H23/1000</f>
        <v>1698176.3419999999</v>
      </c>
      <c r="I54" s="88">
        <f>+'MAYO - PROYECTO'!H23/1000</f>
        <v>2799313.5970000001</v>
      </c>
      <c r="J54" s="88">
        <f>+'JUNIO-PROYECTO'!H23/1000</f>
        <v>202003.05499999999</v>
      </c>
      <c r="K54" s="120"/>
    </row>
    <row r="55" spans="3:11" ht="45" x14ac:dyDescent="0.25">
      <c r="C55" s="76" t="s">
        <v>46</v>
      </c>
      <c r="D55" s="12" t="s">
        <v>47</v>
      </c>
      <c r="E55" s="79">
        <f>+'ENERO -PROYECTO'!H24/1000</f>
        <v>157000000</v>
      </c>
      <c r="F55" s="79">
        <f>+'FEBRERO - PROYECTO'!H24/1000</f>
        <v>1639642.7239999999</v>
      </c>
      <c r="G55" s="78">
        <f>+'MARZO - PROYECTO'!H24/1000</f>
        <v>336963.739</v>
      </c>
      <c r="H55" s="88">
        <f>+'ABRIL - PROYECTO'!H24/1000</f>
        <v>303349.48800000001</v>
      </c>
      <c r="I55" s="88">
        <f>+'MAYO - PROYECTO'!H24/1000</f>
        <v>308910.80815</v>
      </c>
      <c r="J55" s="88">
        <f>+'JUNIO-PROYECTO'!H24/1000</f>
        <v>119361.493</v>
      </c>
      <c r="K55" s="120"/>
    </row>
    <row r="56" spans="3:11" ht="33.75" x14ac:dyDescent="0.25">
      <c r="C56" s="76" t="s">
        <v>48</v>
      </c>
      <c r="D56" s="12" t="s">
        <v>49</v>
      </c>
      <c r="E56" s="79">
        <v>0</v>
      </c>
      <c r="F56" s="79">
        <f>+'FEBRERO - PROYECTO'!H25/1000</f>
        <v>19425387.225000001</v>
      </c>
      <c r="G56" s="78">
        <f>+'MARZO - PROYECTO'!H25/1000</f>
        <v>4042792.1570000001</v>
      </c>
      <c r="H56" s="88">
        <f>+'ABRIL - PROYECTO'!H25/1000</f>
        <v>17698001.556000002</v>
      </c>
      <c r="I56" s="88">
        <f>+'MAYO - PROYECTO'!H25/1000</f>
        <v>1432495.595</v>
      </c>
      <c r="J56" s="88">
        <f>+'JUNIO-PROYECTO'!H25/1000</f>
        <v>24051.995999999999</v>
      </c>
      <c r="K56" s="120"/>
    </row>
    <row r="57" spans="3:11" ht="45" x14ac:dyDescent="0.25">
      <c r="C57" s="76" t="s">
        <v>50</v>
      </c>
      <c r="D57" s="12" t="s">
        <v>51</v>
      </c>
      <c r="E57" s="79">
        <v>0</v>
      </c>
      <c r="F57" s="79">
        <f>+'FEBRERO - PROYECTO'!H26/1000</f>
        <v>2918195.878</v>
      </c>
      <c r="G57" s="78">
        <f>+'MARZO - PROYECTO'!H26/1000</f>
        <v>1721939.2779999999</v>
      </c>
      <c r="H57" s="88">
        <f>+'ABRIL - PROYECTO'!H26/1000</f>
        <v>245889.36600000001</v>
      </c>
      <c r="I57" s="88">
        <f>+'MAYO - PROYECTO'!H26/1000</f>
        <v>377262.91600000003</v>
      </c>
      <c r="J57" s="88">
        <f>+'JUNIO-PROYECTO'!H26/1000</f>
        <v>1228786.2150000001</v>
      </c>
      <c r="K57" s="120"/>
    </row>
    <row r="58" spans="3:11" ht="56.25" x14ac:dyDescent="0.25">
      <c r="C58" s="76" t="s">
        <v>52</v>
      </c>
      <c r="D58" s="12" t="s">
        <v>53</v>
      </c>
      <c r="E58" s="79">
        <f>+'ENERO -PROYECTO'!H27/1000</f>
        <v>5200000</v>
      </c>
      <c r="F58" s="79">
        <f>+'FEBRERO - PROYECTO'!H27/1000</f>
        <v>6742789.25</v>
      </c>
      <c r="G58" s="78">
        <f>+'MARZO - PROYECTO'!H27/1000</f>
        <v>22937034.092</v>
      </c>
      <c r="H58" s="88">
        <f>+'ABRIL - PROYECTO'!H27/1000</f>
        <v>6397821.7209999999</v>
      </c>
      <c r="I58" s="88">
        <f>+'MAYO - PROYECTO'!H27/1000</f>
        <v>7023037.2110000001</v>
      </c>
      <c r="J58" s="88">
        <f>+'JUNIO-PROYECTO'!H27/1000</f>
        <v>1902190.031</v>
      </c>
      <c r="K58" s="120"/>
    </row>
    <row r="59" spans="3:11" ht="33.75" x14ac:dyDescent="0.25">
      <c r="C59" s="76" t="s">
        <v>54</v>
      </c>
      <c r="D59" s="12" t="s">
        <v>55</v>
      </c>
      <c r="E59" s="79">
        <v>0</v>
      </c>
      <c r="F59" s="79">
        <f>+'FEBRERO - PROYECTO'!H28/1000</f>
        <v>42842.8</v>
      </c>
      <c r="G59" s="78">
        <f>+'MARZO - PROYECTO'!H28/1000</f>
        <v>139642.61799999999</v>
      </c>
      <c r="H59" s="88">
        <f>+'ABRIL - PROYECTO'!H28/1000</f>
        <v>16000</v>
      </c>
      <c r="I59" s="88">
        <f>+'MAYO - PROYECTO'!H28/1000</f>
        <v>123384.057</v>
      </c>
      <c r="J59" s="88">
        <f>+'JUNIO-PROYECTO'!H28/1000</f>
        <v>3470.6550000000002</v>
      </c>
      <c r="K59" s="120"/>
    </row>
    <row r="60" spans="3:11" ht="33.75" x14ac:dyDescent="0.25">
      <c r="C60" s="76" t="s">
        <v>56</v>
      </c>
      <c r="D60" s="12" t="s">
        <v>57</v>
      </c>
      <c r="E60" s="79">
        <v>0</v>
      </c>
      <c r="F60" s="79">
        <v>0</v>
      </c>
      <c r="G60" s="78">
        <f>+'MARZO - PROYECTO'!H29/1000</f>
        <v>131811.837</v>
      </c>
      <c r="H60" s="88">
        <v>0</v>
      </c>
      <c r="I60" s="88">
        <f>+'MAYO - PROYECTO'!H29/1000</f>
        <v>0</v>
      </c>
      <c r="J60" s="88">
        <f>+'JUNIO-PROYECTO'!H29/1000</f>
        <v>1591.921</v>
      </c>
      <c r="K60" s="120"/>
    </row>
    <row r="61" spans="3:11" ht="56.25" x14ac:dyDescent="0.25">
      <c r="C61" s="76" t="s">
        <v>58</v>
      </c>
      <c r="D61" s="12" t="s">
        <v>59</v>
      </c>
      <c r="E61" s="79">
        <v>0</v>
      </c>
      <c r="F61" s="79">
        <f>+'FEBRERO - PROYECTO'!H30/1000</f>
        <v>1354.587</v>
      </c>
      <c r="G61" s="78">
        <f>+'MARZO - PROYECTO'!H30/1000</f>
        <v>392010.86599999998</v>
      </c>
      <c r="H61" s="88">
        <f>+'ABRIL - PROYECTO'!H30/1000</f>
        <v>28447305.170000002</v>
      </c>
      <c r="I61" s="88">
        <f>+'MAYO - PROYECTO'!H30/1000</f>
        <v>423201.65100000001</v>
      </c>
      <c r="J61" s="88">
        <f>+'JUNIO-PROYECTO'!H30/1000</f>
        <v>1283753.5</v>
      </c>
      <c r="K61" s="120"/>
    </row>
    <row r="62" spans="3:11" ht="33.75" x14ac:dyDescent="0.25">
      <c r="C62" s="76" t="s">
        <v>60</v>
      </c>
      <c r="D62" s="12" t="s">
        <v>61</v>
      </c>
      <c r="E62" s="79">
        <v>0</v>
      </c>
      <c r="F62" s="79">
        <f>+'FEBRERO - PROYECTO'!H31/1000</f>
        <v>4083.261</v>
      </c>
      <c r="G62" s="78">
        <f>+'MARZO - PROYECTO'!H31/1000</f>
        <v>182909.80499999999</v>
      </c>
      <c r="H62" s="88">
        <f>+'ABRIL - PROYECTO'!H31/1000</f>
        <v>377837.00300000003</v>
      </c>
      <c r="I62" s="88">
        <f>+'MAYO - PROYECTO'!H31/1000</f>
        <v>204412.538</v>
      </c>
      <c r="J62" s="88">
        <f>+'JUNIO-PROYECTO'!H31/1000</f>
        <v>169235.42600000001</v>
      </c>
      <c r="K62" s="120"/>
    </row>
    <row r="63" spans="3:11" ht="22.5" x14ac:dyDescent="0.25">
      <c r="C63" s="76" t="s">
        <v>62</v>
      </c>
      <c r="D63" s="12" t="s">
        <v>63</v>
      </c>
      <c r="E63" s="79">
        <v>0</v>
      </c>
      <c r="F63" s="79">
        <v>0</v>
      </c>
      <c r="G63" s="78">
        <f>+'MARZO - PROYECTO'!H32/1000</f>
        <v>91062.5</v>
      </c>
      <c r="H63" s="88">
        <f>+'ABRIL - PROYECTO'!H32/1000</f>
        <v>1318375</v>
      </c>
      <c r="I63" s="88">
        <f>+'MAYO - PROYECTO'!H32/1000</f>
        <v>1230.9010000000001</v>
      </c>
      <c r="J63" s="88">
        <f>+'JUNIO-PROYECTO'!H32/1000</f>
        <v>1007.04</v>
      </c>
      <c r="K63" s="120"/>
    </row>
    <row r="64" spans="3:11" ht="22.5" x14ac:dyDescent="0.25">
      <c r="C64" s="76" t="s">
        <v>64</v>
      </c>
      <c r="D64" s="12" t="s">
        <v>65</v>
      </c>
      <c r="E64" s="79">
        <v>0</v>
      </c>
      <c r="F64" s="79">
        <f>+'FEBRERO - PROYECTO'!H33/1000</f>
        <v>312530.40000000002</v>
      </c>
      <c r="G64" s="78">
        <f>+'MARZO - PROYECTO'!H33/1000</f>
        <v>219787.4</v>
      </c>
      <c r="H64" s="88">
        <f>+'ABRIL - PROYECTO'!H33/1000</f>
        <v>224224.55100000001</v>
      </c>
      <c r="I64" s="88">
        <f>+'MAYO - PROYECTO'!H33/1000</f>
        <v>3111.4059999999999</v>
      </c>
      <c r="J64" s="88">
        <f>+'JUNIO-PROYECTO'!H33/1000</f>
        <v>373989.51199999999</v>
      </c>
      <c r="K64" s="120"/>
    </row>
    <row r="65" spans="3:11" ht="56.25" x14ac:dyDescent="0.25">
      <c r="C65" s="76" t="s">
        <v>66</v>
      </c>
      <c r="D65" s="12" t="s">
        <v>67</v>
      </c>
      <c r="E65" s="79">
        <v>0</v>
      </c>
      <c r="F65" s="79">
        <v>0</v>
      </c>
      <c r="G65" s="78">
        <f>+'MARZO - PROYECTO'!H34/1000</f>
        <v>200168.46599999999</v>
      </c>
      <c r="H65" s="88">
        <f>+'ABRIL - PROYECTO'!H34/1000</f>
        <v>1305.1422</v>
      </c>
      <c r="I65" s="88">
        <f>+'MAYO - PROYECTO'!H34/1000</f>
        <v>98312.608999999997</v>
      </c>
      <c r="J65" s="88">
        <f>+'JUNIO-PROYECTO'!H34/1000</f>
        <v>134259.16699999999</v>
      </c>
      <c r="K65" s="120"/>
    </row>
    <row r="66" spans="3:11" ht="22.5" x14ac:dyDescent="0.25">
      <c r="C66" s="76" t="s">
        <v>68</v>
      </c>
      <c r="D66" s="12" t="s">
        <v>69</v>
      </c>
      <c r="E66" s="79">
        <v>0</v>
      </c>
      <c r="F66" s="79">
        <f>+'FEBRERO - PROYECTO'!H35/1000</f>
        <v>92195.354999999996</v>
      </c>
      <c r="G66" s="78">
        <f>+'MARZO - PROYECTO'!H35/1000</f>
        <v>872834.28229</v>
      </c>
      <c r="H66" s="88">
        <f>+'ABRIL - PROYECTO'!H35/1000</f>
        <v>1558989.632</v>
      </c>
      <c r="I66" s="88">
        <f>+'MAYO - PROYECTO'!H35/1000</f>
        <v>88111.851999999999</v>
      </c>
      <c r="J66" s="88">
        <f>+'JUNIO-PROYECTO'!H35/1000</f>
        <v>71940.982000000004</v>
      </c>
      <c r="K66" s="120"/>
    </row>
    <row r="67" spans="3:11" ht="23.25" thickBot="1" x14ac:dyDescent="0.3">
      <c r="C67" s="77" t="s">
        <v>70</v>
      </c>
      <c r="D67" s="30" t="s">
        <v>71</v>
      </c>
      <c r="E67" s="87">
        <v>0</v>
      </c>
      <c r="F67" s="87">
        <f>+'FEBRERO - PROYECTO'!H36/1000</f>
        <v>541780.63899999997</v>
      </c>
      <c r="G67" s="84">
        <f>+'MARZO - PROYECTO'!H36/1000</f>
        <v>80299.982999999993</v>
      </c>
      <c r="H67" s="89">
        <f>+'ABRIL - PROYECTO'!H36/1000</f>
        <v>280259.50099999999</v>
      </c>
      <c r="I67" s="88">
        <f>+'MAYO - PROYECTO'!H36/1000</f>
        <v>205257.51</v>
      </c>
      <c r="J67" s="88">
        <f>+'JUNIO-PROYECTO'!H36/1000</f>
        <v>105744.55499999999</v>
      </c>
      <c r="K67" s="120"/>
    </row>
    <row r="68" spans="3:11" ht="15.75" thickBot="1" x14ac:dyDescent="0.3">
      <c r="C68" s="77"/>
      <c r="D68" s="30" t="s">
        <v>99</v>
      </c>
      <c r="E68" s="87">
        <f>SUM(E50:E67)</f>
        <v>162200000</v>
      </c>
      <c r="F68" s="87">
        <f t="shared" ref="F68:J68" si="0">SUM(F50:F67)</f>
        <v>31724813.802999999</v>
      </c>
      <c r="G68" s="84">
        <f t="shared" si="0"/>
        <v>32627812.864289999</v>
      </c>
      <c r="H68" s="89">
        <f t="shared" si="0"/>
        <v>63742618.171200007</v>
      </c>
      <c r="I68" s="117">
        <f>SUM(I50:I67)</f>
        <v>41880662.573150001</v>
      </c>
      <c r="J68" s="117">
        <f t="shared" si="0"/>
        <v>12919410.255999999</v>
      </c>
      <c r="K68" s="120">
        <f>SUM(E68:J68)</f>
        <v>345095317.66763997</v>
      </c>
    </row>
    <row r="69" spans="3:11" x14ac:dyDescent="0.25">
      <c r="D69" t="s">
        <v>98</v>
      </c>
      <c r="J69" s="65">
        <f>SUM(E68:J68)</f>
        <v>345095317.66763997</v>
      </c>
      <c r="K69" s="65">
        <f>+K68+K28</f>
        <v>345095317.66763997</v>
      </c>
    </row>
  </sheetData>
  <mergeCells count="3">
    <mergeCell ref="C48:J48"/>
    <mergeCell ref="D23:J23"/>
    <mergeCell ref="C47:J4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68"/>
  <sheetViews>
    <sheetView tabSelected="1" topLeftCell="A4" workbookViewId="0">
      <selection activeCell="F16" sqref="F16"/>
    </sheetView>
  </sheetViews>
  <sheetFormatPr baseColWidth="10" defaultRowHeight="15" x14ac:dyDescent="0.25"/>
  <cols>
    <col min="2" max="2" width="21.5703125" style="121" customWidth="1"/>
    <col min="3" max="3" width="27.5703125" style="121" customWidth="1"/>
    <col min="4" max="4" width="18.85546875" style="180" customWidth="1"/>
    <col min="5" max="7" width="18.85546875" style="121" customWidth="1"/>
    <col min="8" max="8" width="18.85546875" style="180" customWidth="1"/>
    <col min="9" max="10" width="18.85546875" style="121" customWidth="1"/>
  </cols>
  <sheetData>
    <row r="1" spans="2:10" x14ac:dyDescent="0.25">
      <c r="B1" s="122">
        <v>2019</v>
      </c>
      <c r="C1" s="123" t="s">
        <v>0</v>
      </c>
      <c r="D1" s="123" t="s">
        <v>0</v>
      </c>
      <c r="E1" s="123" t="s">
        <v>0</v>
      </c>
      <c r="F1" s="123" t="s">
        <v>0</v>
      </c>
      <c r="G1" s="123" t="s">
        <v>0</v>
      </c>
      <c r="H1" s="123" t="s">
        <v>0</v>
      </c>
      <c r="I1" s="123" t="s">
        <v>0</v>
      </c>
      <c r="J1" s="123" t="s">
        <v>0</v>
      </c>
    </row>
    <row r="2" spans="2:10" x14ac:dyDescent="0.25">
      <c r="B2" s="122" t="s">
        <v>1</v>
      </c>
      <c r="C2" s="123" t="s">
        <v>0</v>
      </c>
      <c r="D2" s="123" t="s">
        <v>0</v>
      </c>
      <c r="E2" s="123" t="s">
        <v>0</v>
      </c>
      <c r="F2" s="123" t="s">
        <v>0</v>
      </c>
      <c r="G2" s="123" t="s">
        <v>0</v>
      </c>
      <c r="H2" s="123" t="s">
        <v>0</v>
      </c>
      <c r="I2" s="123" t="s">
        <v>0</v>
      </c>
      <c r="J2" s="123" t="s">
        <v>0</v>
      </c>
    </row>
    <row r="3" spans="2:10" ht="15.75" thickBot="1" x14ac:dyDescent="0.3">
      <c r="B3" s="169" t="s">
        <v>96</v>
      </c>
      <c r="C3" s="123" t="s">
        <v>0</v>
      </c>
      <c r="D3" s="123" t="s">
        <v>0</v>
      </c>
      <c r="E3" s="123" t="s">
        <v>0</v>
      </c>
      <c r="F3" s="123" t="s">
        <v>0</v>
      </c>
      <c r="G3" s="123" t="s">
        <v>0</v>
      </c>
      <c r="H3" s="123" t="s">
        <v>0</v>
      </c>
      <c r="I3" s="123" t="s">
        <v>0</v>
      </c>
      <c r="J3" s="123" t="s">
        <v>0</v>
      </c>
    </row>
    <row r="4" spans="2:10" ht="15.75" thickBot="1" x14ac:dyDescent="0.3">
      <c r="B4" s="170" t="s">
        <v>3</v>
      </c>
      <c r="C4" s="171" t="s">
        <v>4</v>
      </c>
      <c r="D4" s="171" t="s">
        <v>5</v>
      </c>
      <c r="E4" s="171" t="s">
        <v>6</v>
      </c>
      <c r="F4" s="171" t="s">
        <v>7</v>
      </c>
      <c r="G4" s="171" t="s">
        <v>8</v>
      </c>
      <c r="H4" s="171" t="s">
        <v>9</v>
      </c>
      <c r="I4" s="171" t="s">
        <v>10</v>
      </c>
      <c r="J4" s="172" t="s">
        <v>11</v>
      </c>
    </row>
    <row r="5" spans="2:10" ht="15.75" thickBot="1" x14ac:dyDescent="0.3">
      <c r="B5" s="51"/>
      <c r="C5" s="173" t="s">
        <v>97</v>
      </c>
      <c r="D5" s="52">
        <f>SUM(D6:D17)</f>
        <v>37055371065</v>
      </c>
      <c r="E5" s="52">
        <f t="shared" ref="E5:J5" si="0">SUM(E6:E17)</f>
        <v>0</v>
      </c>
      <c r="F5" s="52">
        <f t="shared" si="0"/>
        <v>19589823182.039997</v>
      </c>
      <c r="G5" s="52">
        <f t="shared" si="0"/>
        <v>17465547882.960003</v>
      </c>
      <c r="H5" s="52">
        <f t="shared" si="0"/>
        <v>18942525001.769997</v>
      </c>
      <c r="I5" s="52">
        <f t="shared" si="0"/>
        <v>17320435426.57</v>
      </c>
      <c r="J5" s="53">
        <f t="shared" si="0"/>
        <v>17264445214.57</v>
      </c>
    </row>
    <row r="6" spans="2:10" x14ac:dyDescent="0.25">
      <c r="B6" s="174" t="s">
        <v>12</v>
      </c>
      <c r="C6" s="49" t="s">
        <v>13</v>
      </c>
      <c r="D6" s="150">
        <v>11589000000</v>
      </c>
      <c r="E6" s="150">
        <v>0</v>
      </c>
      <c r="F6" s="150">
        <v>5088093377</v>
      </c>
      <c r="G6" s="150">
        <v>6500906623</v>
      </c>
      <c r="H6" s="150">
        <v>5088093377</v>
      </c>
      <c r="I6" s="150">
        <v>5086060554</v>
      </c>
      <c r="J6" s="150">
        <v>5086060554</v>
      </c>
    </row>
    <row r="7" spans="2:10" ht="22.5" x14ac:dyDescent="0.25">
      <c r="B7" s="175" t="s">
        <v>14</v>
      </c>
      <c r="C7" s="12" t="s">
        <v>15</v>
      </c>
      <c r="D7" s="176">
        <v>3935000000</v>
      </c>
      <c r="E7" s="176">
        <v>0</v>
      </c>
      <c r="F7" s="176">
        <v>1884035713</v>
      </c>
      <c r="G7" s="176">
        <v>2050964287</v>
      </c>
      <c r="H7" s="176">
        <v>1884035713</v>
      </c>
      <c r="I7" s="176">
        <v>1868895616</v>
      </c>
      <c r="J7" s="176">
        <v>1868895616</v>
      </c>
    </row>
    <row r="8" spans="2:10" ht="33.75" x14ac:dyDescent="0.25">
      <c r="B8" s="175" t="s">
        <v>16</v>
      </c>
      <c r="C8" s="12" t="s">
        <v>17</v>
      </c>
      <c r="D8" s="176">
        <v>1337000000</v>
      </c>
      <c r="E8" s="176">
        <v>0</v>
      </c>
      <c r="F8" s="176">
        <v>809889467</v>
      </c>
      <c r="G8" s="176">
        <v>527110533</v>
      </c>
      <c r="H8" s="176">
        <v>809889467</v>
      </c>
      <c r="I8" s="176">
        <v>806487230</v>
      </c>
      <c r="J8" s="176">
        <v>751023574</v>
      </c>
    </row>
    <row r="9" spans="2:10" ht="22.5" x14ac:dyDescent="0.25">
      <c r="B9" s="175" t="s">
        <v>18</v>
      </c>
      <c r="C9" s="12" t="s">
        <v>19</v>
      </c>
      <c r="D9" s="176">
        <v>10000000</v>
      </c>
      <c r="E9" s="176">
        <v>0</v>
      </c>
      <c r="F9" s="176">
        <v>9000000</v>
      </c>
      <c r="G9" s="176">
        <v>1000000</v>
      </c>
      <c r="H9" s="176">
        <v>2772113</v>
      </c>
      <c r="I9" s="176">
        <v>2772113</v>
      </c>
      <c r="J9" s="176">
        <v>2772113</v>
      </c>
    </row>
    <row r="10" spans="2:10" ht="22.5" x14ac:dyDescent="0.25">
      <c r="B10" s="175" t="s">
        <v>20</v>
      </c>
      <c r="C10" s="12" t="s">
        <v>21</v>
      </c>
      <c r="D10" s="176">
        <v>4202371065</v>
      </c>
      <c r="E10" s="176">
        <v>0</v>
      </c>
      <c r="F10" s="176">
        <v>4018400122</v>
      </c>
      <c r="G10" s="176">
        <v>183970943</v>
      </c>
      <c r="H10" s="176">
        <v>3377329828.73</v>
      </c>
      <c r="I10" s="176">
        <v>1987166433.53</v>
      </c>
      <c r="J10" s="176">
        <v>1986639877.53</v>
      </c>
    </row>
    <row r="11" spans="2:10" ht="33.75" x14ac:dyDescent="0.25">
      <c r="B11" s="175" t="s">
        <v>22</v>
      </c>
      <c r="C11" s="12" t="s">
        <v>23</v>
      </c>
      <c r="D11" s="176">
        <v>14085000000</v>
      </c>
      <c r="E11" s="176">
        <v>0</v>
      </c>
      <c r="F11" s="176">
        <v>6839277865.0299997</v>
      </c>
      <c r="G11" s="176">
        <v>7245722134.9700003</v>
      </c>
      <c r="H11" s="176">
        <v>6839277865.0299997</v>
      </c>
      <c r="I11" s="176">
        <v>6839277865.0299997</v>
      </c>
      <c r="J11" s="176">
        <v>6839277865.0299997</v>
      </c>
    </row>
    <row r="12" spans="2:10" ht="22.5" x14ac:dyDescent="0.25">
      <c r="B12" s="175" t="s">
        <v>24</v>
      </c>
      <c r="C12" s="12" t="s">
        <v>25</v>
      </c>
      <c r="D12" s="176">
        <v>1153000000</v>
      </c>
      <c r="E12" s="176">
        <v>0</v>
      </c>
      <c r="F12" s="176">
        <v>468961961.00999999</v>
      </c>
      <c r="G12" s="176">
        <v>684038038.99000001</v>
      </c>
      <c r="H12" s="176">
        <v>468961961.00999999</v>
      </c>
      <c r="I12" s="176">
        <v>274768814.00999999</v>
      </c>
      <c r="J12" s="176">
        <v>274768814.00999999</v>
      </c>
    </row>
    <row r="13" spans="2:10" ht="33.75" x14ac:dyDescent="0.25">
      <c r="B13" s="175" t="s">
        <v>26</v>
      </c>
      <c r="C13" s="12" t="s">
        <v>27</v>
      </c>
      <c r="D13" s="176">
        <v>56000000</v>
      </c>
      <c r="E13" s="176">
        <v>0</v>
      </c>
      <c r="F13" s="176">
        <v>55332592</v>
      </c>
      <c r="G13" s="176">
        <v>667408</v>
      </c>
      <c r="H13" s="176">
        <v>55332592</v>
      </c>
      <c r="I13" s="176">
        <v>38174716</v>
      </c>
      <c r="J13" s="176">
        <v>38174716</v>
      </c>
    </row>
    <row r="14" spans="2:10" x14ac:dyDescent="0.25">
      <c r="B14" s="175" t="s">
        <v>28</v>
      </c>
      <c r="C14" s="12" t="s">
        <v>29</v>
      </c>
      <c r="D14" s="176">
        <v>91000000</v>
      </c>
      <c r="E14" s="176">
        <v>0</v>
      </c>
      <c r="F14" s="176">
        <v>0</v>
      </c>
      <c r="G14" s="176">
        <v>91000000</v>
      </c>
      <c r="H14" s="176">
        <v>0</v>
      </c>
      <c r="I14" s="176">
        <v>0</v>
      </c>
      <c r="J14" s="176">
        <v>0</v>
      </c>
    </row>
    <row r="15" spans="2:10" x14ac:dyDescent="0.25">
      <c r="B15" s="175" t="s">
        <v>30</v>
      </c>
      <c r="C15" s="12" t="s">
        <v>31</v>
      </c>
      <c r="D15" s="176">
        <v>10000000</v>
      </c>
      <c r="E15" s="176">
        <v>0</v>
      </c>
      <c r="F15" s="176">
        <v>0</v>
      </c>
      <c r="G15" s="176">
        <v>10000000</v>
      </c>
      <c r="H15" s="176">
        <v>0</v>
      </c>
      <c r="I15" s="176">
        <v>0</v>
      </c>
      <c r="J15" s="176">
        <v>0</v>
      </c>
    </row>
    <row r="16" spans="2:10" ht="22.5" x14ac:dyDescent="0.25">
      <c r="B16" s="175" t="s">
        <v>32</v>
      </c>
      <c r="C16" s="12" t="s">
        <v>33</v>
      </c>
      <c r="D16" s="176">
        <v>10000000</v>
      </c>
      <c r="E16" s="176">
        <v>0</v>
      </c>
      <c r="F16" s="176">
        <v>0</v>
      </c>
      <c r="G16" s="176">
        <v>10000000</v>
      </c>
      <c r="H16" s="176">
        <v>0</v>
      </c>
      <c r="I16" s="176">
        <v>0</v>
      </c>
      <c r="J16" s="176">
        <v>0</v>
      </c>
    </row>
    <row r="17" spans="2:10" ht="23.25" thickBot="1" x14ac:dyDescent="0.3">
      <c r="B17" s="177" t="s">
        <v>34</v>
      </c>
      <c r="C17" s="19" t="s">
        <v>35</v>
      </c>
      <c r="D17" s="178">
        <v>577000000</v>
      </c>
      <c r="E17" s="178">
        <v>0</v>
      </c>
      <c r="F17" s="178">
        <v>416832085</v>
      </c>
      <c r="G17" s="178">
        <v>160167915</v>
      </c>
      <c r="H17" s="178">
        <v>416832085</v>
      </c>
      <c r="I17" s="178">
        <v>416832085</v>
      </c>
      <c r="J17" s="178">
        <v>416832085</v>
      </c>
    </row>
    <row r="18" spans="2:10" ht="15.75" thickBot="1" x14ac:dyDescent="0.3">
      <c r="B18" s="51"/>
      <c r="C18" s="173" t="s">
        <v>77</v>
      </c>
      <c r="D18" s="52">
        <f>SUM(D19:D36)</f>
        <v>532000000000</v>
      </c>
      <c r="E18" s="52">
        <f t="shared" ref="E18:J18" si="1">SUM(E19:E36)</f>
        <v>70000000000</v>
      </c>
      <c r="F18" s="52">
        <f t="shared" si="1"/>
        <v>381557024199.64001</v>
      </c>
      <c r="G18" s="52">
        <f t="shared" si="1"/>
        <v>80442975800.360016</v>
      </c>
      <c r="H18" s="52">
        <f t="shared" si="1"/>
        <v>345095317667.64001</v>
      </c>
      <c r="I18" s="52">
        <f t="shared" si="1"/>
        <v>84281810977.679993</v>
      </c>
      <c r="J18" s="53">
        <f t="shared" si="1"/>
        <v>84193031273.979996</v>
      </c>
    </row>
    <row r="19" spans="2:10" ht="56.25" x14ac:dyDescent="0.25">
      <c r="B19" s="174" t="s">
        <v>36</v>
      </c>
      <c r="C19" s="49" t="s">
        <v>37</v>
      </c>
      <c r="D19" s="150">
        <v>73269266052</v>
      </c>
      <c r="E19" s="150">
        <v>42569266052</v>
      </c>
      <c r="F19" s="150">
        <v>26407712449</v>
      </c>
      <c r="G19" s="150">
        <v>4292287551</v>
      </c>
      <c r="H19" s="150">
        <v>25602907433</v>
      </c>
      <c r="I19" s="150">
        <v>6361036126</v>
      </c>
      <c r="J19" s="150">
        <v>6361036126</v>
      </c>
    </row>
    <row r="20" spans="2:10" ht="45" x14ac:dyDescent="0.25">
      <c r="B20" s="175" t="s">
        <v>38</v>
      </c>
      <c r="C20" s="12" t="s">
        <v>39</v>
      </c>
      <c r="D20" s="176">
        <v>8750000000</v>
      </c>
      <c r="E20" s="176">
        <v>0</v>
      </c>
      <c r="F20" s="176">
        <v>6671333548</v>
      </c>
      <c r="G20" s="176">
        <v>2078666452</v>
      </c>
      <c r="H20" s="176">
        <v>6113651568</v>
      </c>
      <c r="I20" s="176">
        <v>1944829613</v>
      </c>
      <c r="J20" s="176">
        <v>1944829613</v>
      </c>
    </row>
    <row r="21" spans="2:10" ht="22.5" x14ac:dyDescent="0.25">
      <c r="B21" s="175" t="s">
        <v>40</v>
      </c>
      <c r="C21" s="12" t="s">
        <v>41</v>
      </c>
      <c r="D21" s="176">
        <v>8403000000</v>
      </c>
      <c r="E21" s="176">
        <v>0</v>
      </c>
      <c r="F21" s="176">
        <v>6982087160</v>
      </c>
      <c r="G21" s="176">
        <v>1420912840</v>
      </c>
      <c r="H21" s="176">
        <v>5067087160</v>
      </c>
      <c r="I21" s="176">
        <v>285378611</v>
      </c>
      <c r="J21" s="176">
        <v>258222114</v>
      </c>
    </row>
    <row r="22" spans="2:10" ht="33.75" x14ac:dyDescent="0.25">
      <c r="B22" s="175" t="s">
        <v>42</v>
      </c>
      <c r="C22" s="12" t="s">
        <v>43</v>
      </c>
      <c r="D22" s="176">
        <v>7782000000</v>
      </c>
      <c r="E22" s="176">
        <v>0</v>
      </c>
      <c r="F22" s="176">
        <v>6026410869</v>
      </c>
      <c r="G22" s="176">
        <v>1755589131</v>
      </c>
      <c r="H22" s="176">
        <v>5586009307</v>
      </c>
      <c r="I22" s="176">
        <v>1002139391</v>
      </c>
      <c r="J22" s="176">
        <v>1002139391</v>
      </c>
    </row>
    <row r="23" spans="2:10" ht="45" x14ac:dyDescent="0.25">
      <c r="B23" s="175" t="s">
        <v>44</v>
      </c>
      <c r="C23" s="12" t="s">
        <v>45</v>
      </c>
      <c r="D23" s="176">
        <v>9230000000</v>
      </c>
      <c r="E23" s="176">
        <v>0</v>
      </c>
      <c r="F23" s="176">
        <v>5953173380</v>
      </c>
      <c r="G23" s="176">
        <v>3276826620</v>
      </c>
      <c r="H23" s="176">
        <v>4878133380</v>
      </c>
      <c r="I23" s="176">
        <v>435527699</v>
      </c>
      <c r="J23" s="176">
        <v>435527699</v>
      </c>
    </row>
    <row r="24" spans="2:10" ht="45" x14ac:dyDescent="0.25">
      <c r="B24" s="175" t="s">
        <v>46</v>
      </c>
      <c r="C24" s="12" t="s">
        <v>47</v>
      </c>
      <c r="D24" s="176">
        <v>175651000000</v>
      </c>
      <c r="E24" s="176">
        <v>0</v>
      </c>
      <c r="F24" s="176">
        <v>168717057086.14999</v>
      </c>
      <c r="G24" s="176">
        <v>6933942913.8500004</v>
      </c>
      <c r="H24" s="176">
        <v>159708228252.14999</v>
      </c>
      <c r="I24" s="176">
        <v>19261930271</v>
      </c>
      <c r="J24" s="176">
        <v>19261930271</v>
      </c>
    </row>
    <row r="25" spans="2:10" ht="33.75" x14ac:dyDescent="0.25">
      <c r="B25" s="175" t="s">
        <v>48</v>
      </c>
      <c r="C25" s="12" t="s">
        <v>49</v>
      </c>
      <c r="D25" s="176">
        <v>62490000000</v>
      </c>
      <c r="E25" s="176">
        <v>6500000000</v>
      </c>
      <c r="F25" s="176">
        <v>44737744590</v>
      </c>
      <c r="G25" s="176">
        <v>11252255410</v>
      </c>
      <c r="H25" s="176">
        <v>42622728529</v>
      </c>
      <c r="I25" s="176">
        <v>7806786366</v>
      </c>
      <c r="J25" s="176">
        <v>7806786366</v>
      </c>
    </row>
    <row r="26" spans="2:10" ht="45" x14ac:dyDescent="0.25">
      <c r="B26" s="175" t="s">
        <v>50</v>
      </c>
      <c r="C26" s="12" t="s">
        <v>51</v>
      </c>
      <c r="D26" s="176">
        <v>13299733948</v>
      </c>
      <c r="E26" s="176">
        <v>1266283948</v>
      </c>
      <c r="F26" s="176">
        <v>8679341082</v>
      </c>
      <c r="G26" s="176">
        <v>3354108918</v>
      </c>
      <c r="H26" s="176">
        <v>6492073653</v>
      </c>
      <c r="I26" s="176">
        <v>3272885221</v>
      </c>
      <c r="J26" s="176">
        <v>3272885221</v>
      </c>
    </row>
    <row r="27" spans="2:10" ht="56.25" x14ac:dyDescent="0.25">
      <c r="B27" s="175" t="s">
        <v>52</v>
      </c>
      <c r="C27" s="12" t="s">
        <v>53</v>
      </c>
      <c r="D27" s="176">
        <v>96155000000</v>
      </c>
      <c r="E27" s="176">
        <v>19664450000</v>
      </c>
      <c r="F27" s="176">
        <v>60826396408</v>
      </c>
      <c r="G27" s="176">
        <v>15664153592</v>
      </c>
      <c r="H27" s="176">
        <v>50202872305</v>
      </c>
      <c r="I27" s="176">
        <v>26670345625</v>
      </c>
      <c r="J27" s="176">
        <v>26639556834</v>
      </c>
    </row>
    <row r="28" spans="2:10" ht="33.75" x14ac:dyDescent="0.25">
      <c r="B28" s="175" t="s">
        <v>54</v>
      </c>
      <c r="C28" s="12" t="s">
        <v>55</v>
      </c>
      <c r="D28" s="176">
        <v>1000000000</v>
      </c>
      <c r="E28" s="176">
        <v>0</v>
      </c>
      <c r="F28" s="176">
        <v>325340130</v>
      </c>
      <c r="G28" s="176">
        <v>674659870</v>
      </c>
      <c r="H28" s="176">
        <v>325340130</v>
      </c>
      <c r="I28" s="176">
        <v>131427875</v>
      </c>
      <c r="J28" s="176">
        <v>131427875</v>
      </c>
    </row>
    <row r="29" spans="2:10" ht="33.75" x14ac:dyDescent="0.25">
      <c r="B29" s="175" t="s">
        <v>56</v>
      </c>
      <c r="C29" s="12" t="s">
        <v>57</v>
      </c>
      <c r="D29" s="176">
        <v>1200000000</v>
      </c>
      <c r="E29" s="176">
        <v>0</v>
      </c>
      <c r="F29" s="176">
        <v>1073603758</v>
      </c>
      <c r="G29" s="176">
        <v>126396242</v>
      </c>
      <c r="H29" s="176">
        <v>133403758</v>
      </c>
      <c r="I29" s="176">
        <v>43995170</v>
      </c>
      <c r="J29" s="176">
        <v>43995170</v>
      </c>
    </row>
    <row r="30" spans="2:10" ht="56.25" x14ac:dyDescent="0.25">
      <c r="B30" s="175" t="s">
        <v>58</v>
      </c>
      <c r="C30" s="12" t="s">
        <v>59</v>
      </c>
      <c r="D30" s="176">
        <v>45620000000</v>
      </c>
      <c r="E30" s="176">
        <v>0</v>
      </c>
      <c r="F30" s="176">
        <v>32830625784</v>
      </c>
      <c r="G30" s="176">
        <v>12789374216</v>
      </c>
      <c r="H30" s="176">
        <v>30547625774</v>
      </c>
      <c r="I30" s="176">
        <v>14795287835</v>
      </c>
      <c r="J30" s="176">
        <v>14795287835</v>
      </c>
    </row>
    <row r="31" spans="2:10" ht="33.75" x14ac:dyDescent="0.25">
      <c r="B31" s="175" t="s">
        <v>60</v>
      </c>
      <c r="C31" s="12" t="s">
        <v>61</v>
      </c>
      <c r="D31" s="176">
        <v>2500000000</v>
      </c>
      <c r="E31" s="176">
        <v>0</v>
      </c>
      <c r="F31" s="176">
        <v>1064021753</v>
      </c>
      <c r="G31" s="176">
        <v>1435978247</v>
      </c>
      <c r="H31" s="176">
        <v>938478033</v>
      </c>
      <c r="I31" s="176">
        <v>138992721</v>
      </c>
      <c r="J31" s="176">
        <v>138992721</v>
      </c>
    </row>
    <row r="32" spans="2:10" ht="22.5" x14ac:dyDescent="0.25">
      <c r="B32" s="175" t="s">
        <v>62</v>
      </c>
      <c r="C32" s="12" t="s">
        <v>63</v>
      </c>
      <c r="D32" s="176">
        <v>1700000000</v>
      </c>
      <c r="E32" s="176">
        <v>0</v>
      </c>
      <c r="F32" s="176">
        <v>1536175441</v>
      </c>
      <c r="G32" s="176">
        <v>163824559</v>
      </c>
      <c r="H32" s="176">
        <v>1411675441</v>
      </c>
      <c r="I32" s="176">
        <v>772696347</v>
      </c>
      <c r="J32" s="176">
        <v>772696347</v>
      </c>
    </row>
    <row r="33" spans="2:10" ht="33.75" x14ac:dyDescent="0.25">
      <c r="B33" s="175" t="s">
        <v>64</v>
      </c>
      <c r="C33" s="12" t="s">
        <v>65</v>
      </c>
      <c r="D33" s="176">
        <v>9000000000</v>
      </c>
      <c r="E33" s="176">
        <v>0</v>
      </c>
      <c r="F33" s="176">
        <v>2772493599</v>
      </c>
      <c r="G33" s="176">
        <v>6227506401</v>
      </c>
      <c r="H33" s="176">
        <v>1133643269</v>
      </c>
      <c r="I33" s="176">
        <v>459903177.64999998</v>
      </c>
      <c r="J33" s="176">
        <v>459903177.64999998</v>
      </c>
    </row>
    <row r="34" spans="2:10" ht="56.25" x14ac:dyDescent="0.25">
      <c r="B34" s="175" t="s">
        <v>66</v>
      </c>
      <c r="C34" s="12" t="s">
        <v>67</v>
      </c>
      <c r="D34" s="176">
        <v>4000000000</v>
      </c>
      <c r="E34" s="176">
        <v>0</v>
      </c>
      <c r="F34" s="176">
        <v>1394691815.2</v>
      </c>
      <c r="G34" s="176">
        <v>2605308184.8000002</v>
      </c>
      <c r="H34" s="176">
        <v>434045384.19999999</v>
      </c>
      <c r="I34" s="176">
        <v>98654123.030000001</v>
      </c>
      <c r="J34" s="176">
        <v>67819707.329999998</v>
      </c>
    </row>
    <row r="35" spans="2:10" ht="22.5" x14ac:dyDescent="0.25">
      <c r="B35" s="175" t="s">
        <v>68</v>
      </c>
      <c r="C35" s="12" t="s">
        <v>69</v>
      </c>
      <c r="D35" s="176">
        <v>6000000000</v>
      </c>
      <c r="E35" s="176">
        <v>0</v>
      </c>
      <c r="F35" s="176">
        <v>4207317707.29</v>
      </c>
      <c r="G35" s="176">
        <v>1792682292.71</v>
      </c>
      <c r="H35" s="176">
        <v>2684072103.29</v>
      </c>
      <c r="I35" s="176">
        <v>430385303</v>
      </c>
      <c r="J35" s="176">
        <v>430385303</v>
      </c>
    </row>
    <row r="36" spans="2:10" ht="23.25" thickBot="1" x14ac:dyDescent="0.3">
      <c r="B36" s="175" t="s">
        <v>70</v>
      </c>
      <c r="C36" s="12" t="s">
        <v>71</v>
      </c>
      <c r="D36" s="176">
        <v>5950000000</v>
      </c>
      <c r="E36" s="176">
        <v>0</v>
      </c>
      <c r="F36" s="176">
        <v>1351497640</v>
      </c>
      <c r="G36" s="176">
        <v>4598502360</v>
      </c>
      <c r="H36" s="176">
        <v>1213342188</v>
      </c>
      <c r="I36" s="176">
        <v>369609503</v>
      </c>
      <c r="J36" s="176">
        <v>369609503</v>
      </c>
    </row>
    <row r="37" spans="2:10" ht="15.75" thickBot="1" x14ac:dyDescent="0.3">
      <c r="B37" s="51" t="s">
        <v>0</v>
      </c>
      <c r="C37" s="173" t="s">
        <v>95</v>
      </c>
      <c r="D37" s="52">
        <f>+D18+D5</f>
        <v>569055371065</v>
      </c>
      <c r="E37" s="52">
        <f t="shared" ref="E37:J37" si="2">+E18+E5</f>
        <v>70000000000</v>
      </c>
      <c r="F37" s="52">
        <f t="shared" si="2"/>
        <v>401146847381.67999</v>
      </c>
      <c r="G37" s="52">
        <f t="shared" si="2"/>
        <v>97908523683.320023</v>
      </c>
      <c r="H37" s="52">
        <f t="shared" si="2"/>
        <v>364037842669.41003</v>
      </c>
      <c r="I37" s="52">
        <f t="shared" si="2"/>
        <v>101602246404.25</v>
      </c>
      <c r="J37" s="52">
        <f t="shared" si="2"/>
        <v>101457476488.54999</v>
      </c>
    </row>
    <row r="38" spans="2:10" x14ac:dyDescent="0.25">
      <c r="D38" s="121"/>
      <c r="H38" s="121"/>
    </row>
    <row r="39" spans="2:10" x14ac:dyDescent="0.25">
      <c r="D39" s="179"/>
      <c r="E39" s="179"/>
      <c r="F39" s="179"/>
      <c r="G39" s="179"/>
      <c r="H39" s="179"/>
      <c r="I39" s="179"/>
      <c r="J39" s="179"/>
    </row>
    <row r="40" spans="2:10" x14ac:dyDescent="0.25">
      <c r="D40" s="121"/>
      <c r="H40" s="121"/>
    </row>
    <row r="41" spans="2:10" x14ac:dyDescent="0.25">
      <c r="D41" s="121"/>
      <c r="H41" s="121"/>
    </row>
    <row r="42" spans="2:10" x14ac:dyDescent="0.25">
      <c r="D42" s="121"/>
      <c r="H42" s="121"/>
    </row>
    <row r="43" spans="2:10" x14ac:dyDescent="0.25">
      <c r="D43" s="121"/>
      <c r="H43" s="121"/>
    </row>
    <row r="44" spans="2:10" x14ac:dyDescent="0.25">
      <c r="D44" s="121"/>
      <c r="H44" s="121"/>
    </row>
    <row r="45" spans="2:10" x14ac:dyDescent="0.25">
      <c r="D45" s="121"/>
      <c r="H45" s="121"/>
    </row>
    <row r="46" spans="2:10" x14ac:dyDescent="0.25">
      <c r="D46" s="121"/>
      <c r="H46" s="121"/>
    </row>
    <row r="47" spans="2:10" x14ac:dyDescent="0.25">
      <c r="D47" s="121"/>
      <c r="H47" s="121"/>
    </row>
    <row r="48" spans="2:10" x14ac:dyDescent="0.25">
      <c r="D48" s="121"/>
      <c r="H48" s="121"/>
    </row>
    <row r="49" spans="4:8" x14ac:dyDescent="0.25">
      <c r="D49" s="121"/>
      <c r="H49" s="121"/>
    </row>
    <row r="50" spans="4:8" x14ac:dyDescent="0.25">
      <c r="D50" s="121"/>
      <c r="H50" s="121"/>
    </row>
    <row r="51" spans="4:8" x14ac:dyDescent="0.25">
      <c r="D51" s="121"/>
      <c r="H51" s="121"/>
    </row>
    <row r="52" spans="4:8" x14ac:dyDescent="0.25">
      <c r="D52" s="121"/>
      <c r="H52" s="121"/>
    </row>
    <row r="53" spans="4:8" x14ac:dyDescent="0.25">
      <c r="D53" s="121"/>
      <c r="H53" s="121"/>
    </row>
    <row r="54" spans="4:8" x14ac:dyDescent="0.25">
      <c r="D54" s="121"/>
      <c r="H54" s="121"/>
    </row>
    <row r="55" spans="4:8" x14ac:dyDescent="0.25">
      <c r="D55" s="121"/>
      <c r="H55" s="121"/>
    </row>
    <row r="56" spans="4:8" x14ac:dyDescent="0.25">
      <c r="D56" s="121"/>
      <c r="H56" s="121"/>
    </row>
    <row r="57" spans="4:8" x14ac:dyDescent="0.25">
      <c r="D57" s="121"/>
      <c r="H57" s="121"/>
    </row>
    <row r="58" spans="4:8" x14ac:dyDescent="0.25">
      <c r="D58" s="121"/>
      <c r="H58" s="121"/>
    </row>
    <row r="59" spans="4:8" x14ac:dyDescent="0.25">
      <c r="D59" s="121"/>
      <c r="H59" s="121"/>
    </row>
    <row r="60" spans="4:8" x14ac:dyDescent="0.25">
      <c r="D60" s="121"/>
      <c r="H60" s="121"/>
    </row>
    <row r="61" spans="4:8" x14ac:dyDescent="0.25">
      <c r="D61" s="121"/>
      <c r="H61" s="121"/>
    </row>
    <row r="62" spans="4:8" x14ac:dyDescent="0.25">
      <c r="D62" s="121"/>
      <c r="H62" s="121"/>
    </row>
    <row r="63" spans="4:8" x14ac:dyDescent="0.25">
      <c r="D63" s="121"/>
      <c r="H63" s="121"/>
    </row>
    <row r="64" spans="4:8" x14ac:dyDescent="0.25">
      <c r="D64" s="121"/>
      <c r="H64" s="121"/>
    </row>
    <row r="65" spans="4:8" x14ac:dyDescent="0.25">
      <c r="D65" s="121"/>
      <c r="H65" s="121"/>
    </row>
    <row r="66" spans="4:8" x14ac:dyDescent="0.25">
      <c r="D66" s="121"/>
      <c r="H66" s="121"/>
    </row>
    <row r="67" spans="4:8" x14ac:dyDescent="0.25">
      <c r="D67" s="121"/>
      <c r="H67" s="121"/>
    </row>
    <row r="68" spans="4:8" x14ac:dyDescent="0.25">
      <c r="D68" s="121"/>
      <c r="H68" s="121"/>
    </row>
    <row r="69" spans="4:8" x14ac:dyDescent="0.25">
      <c r="D69" s="121"/>
      <c r="H69" s="121"/>
    </row>
    <row r="70" spans="4:8" x14ac:dyDescent="0.25">
      <c r="D70" s="121"/>
      <c r="H70" s="121"/>
    </row>
    <row r="71" spans="4:8" x14ac:dyDescent="0.25">
      <c r="D71" s="121"/>
      <c r="H71" s="121"/>
    </row>
    <row r="72" spans="4:8" x14ac:dyDescent="0.25">
      <c r="D72" s="121"/>
      <c r="H72" s="121"/>
    </row>
    <row r="73" spans="4:8" x14ac:dyDescent="0.25">
      <c r="D73" s="121"/>
      <c r="H73" s="121"/>
    </row>
    <row r="74" spans="4:8" x14ac:dyDescent="0.25">
      <c r="D74" s="121"/>
      <c r="H74" s="121"/>
    </row>
    <row r="75" spans="4:8" x14ac:dyDescent="0.25">
      <c r="D75" s="121"/>
      <c r="H75" s="121"/>
    </row>
    <row r="76" spans="4:8" x14ac:dyDescent="0.25">
      <c r="D76" s="121"/>
      <c r="H76" s="121"/>
    </row>
    <row r="77" spans="4:8" x14ac:dyDescent="0.25">
      <c r="D77" s="121"/>
      <c r="H77" s="121"/>
    </row>
    <row r="78" spans="4:8" x14ac:dyDescent="0.25">
      <c r="D78" s="121"/>
      <c r="H78" s="121"/>
    </row>
    <row r="79" spans="4:8" x14ac:dyDescent="0.25">
      <c r="D79" s="121"/>
      <c r="H79" s="121"/>
    </row>
    <row r="80" spans="4:8" x14ac:dyDescent="0.25">
      <c r="D80" s="121"/>
      <c r="H80" s="121"/>
    </row>
    <row r="81" spans="4:8" x14ac:dyDescent="0.25">
      <c r="D81" s="121"/>
      <c r="H81" s="121"/>
    </row>
    <row r="82" spans="4:8" x14ac:dyDescent="0.25">
      <c r="D82" s="121"/>
      <c r="H82" s="121"/>
    </row>
    <row r="83" spans="4:8" x14ac:dyDescent="0.25">
      <c r="D83" s="121"/>
      <c r="H83" s="121"/>
    </row>
    <row r="84" spans="4:8" x14ac:dyDescent="0.25">
      <c r="D84" s="121"/>
      <c r="H84" s="121"/>
    </row>
    <row r="85" spans="4:8" x14ac:dyDescent="0.25">
      <c r="D85" s="121"/>
      <c r="H85" s="121"/>
    </row>
    <row r="86" spans="4:8" x14ac:dyDescent="0.25">
      <c r="D86" s="121"/>
      <c r="H86" s="121"/>
    </row>
    <row r="87" spans="4:8" x14ac:dyDescent="0.25">
      <c r="D87" s="121"/>
      <c r="H87" s="121"/>
    </row>
    <row r="88" spans="4:8" x14ac:dyDescent="0.25">
      <c r="D88" s="121"/>
      <c r="H88" s="121"/>
    </row>
    <row r="89" spans="4:8" x14ac:dyDescent="0.25">
      <c r="D89" s="121"/>
      <c r="H89" s="121"/>
    </row>
    <row r="90" spans="4:8" x14ac:dyDescent="0.25">
      <c r="D90" s="121"/>
      <c r="H90" s="121"/>
    </row>
    <row r="91" spans="4:8" x14ac:dyDescent="0.25">
      <c r="D91" s="121"/>
      <c r="H91" s="121"/>
    </row>
    <row r="92" spans="4:8" x14ac:dyDescent="0.25">
      <c r="D92" s="121"/>
      <c r="H92" s="121"/>
    </row>
    <row r="93" spans="4:8" x14ac:dyDescent="0.25">
      <c r="D93" s="121"/>
      <c r="H93" s="121"/>
    </row>
    <row r="94" spans="4:8" x14ac:dyDescent="0.25">
      <c r="D94" s="121"/>
      <c r="H94" s="121"/>
    </row>
    <row r="95" spans="4:8" x14ac:dyDescent="0.25">
      <c r="D95" s="121"/>
      <c r="H95" s="121"/>
    </row>
    <row r="96" spans="4:8" x14ac:dyDescent="0.25">
      <c r="D96" s="121"/>
      <c r="H96" s="121"/>
    </row>
    <row r="97" spans="4:8" x14ac:dyDescent="0.25">
      <c r="D97" s="121"/>
      <c r="H97" s="121"/>
    </row>
    <row r="98" spans="4:8" x14ac:dyDescent="0.25">
      <c r="D98" s="121"/>
      <c r="H98" s="121"/>
    </row>
    <row r="99" spans="4:8" x14ac:dyDescent="0.25">
      <c r="D99" s="121"/>
      <c r="H99" s="121"/>
    </row>
    <row r="100" spans="4:8" x14ac:dyDescent="0.25">
      <c r="D100" s="121"/>
      <c r="H100" s="121"/>
    </row>
    <row r="101" spans="4:8" x14ac:dyDescent="0.25">
      <c r="D101" s="121"/>
      <c r="H101" s="121"/>
    </row>
    <row r="102" spans="4:8" x14ac:dyDescent="0.25">
      <c r="D102" s="121"/>
      <c r="H102" s="121"/>
    </row>
    <row r="103" spans="4:8" x14ac:dyDescent="0.25">
      <c r="D103" s="121"/>
      <c r="H103" s="121"/>
    </row>
    <row r="104" spans="4:8" x14ac:dyDescent="0.25">
      <c r="D104" s="121"/>
      <c r="H104" s="121"/>
    </row>
    <row r="105" spans="4:8" x14ac:dyDescent="0.25">
      <c r="D105" s="121"/>
      <c r="H105" s="121"/>
    </row>
    <row r="106" spans="4:8" x14ac:dyDescent="0.25">
      <c r="D106" s="121"/>
      <c r="H106" s="121"/>
    </row>
    <row r="107" spans="4:8" x14ac:dyDescent="0.25">
      <c r="D107" s="121"/>
      <c r="H107" s="121"/>
    </row>
    <row r="108" spans="4:8" ht="0" hidden="1" customHeight="1" x14ac:dyDescent="0.25">
      <c r="D108" s="121"/>
      <c r="H108" s="121"/>
    </row>
    <row r="109" spans="4:8" ht="33.950000000000003" customHeight="1" x14ac:dyDescent="0.25">
      <c r="D109" s="121"/>
      <c r="H109" s="121"/>
    </row>
    <row r="110" spans="4:8" x14ac:dyDescent="0.25">
      <c r="D110" s="121"/>
      <c r="H110" s="121"/>
    </row>
    <row r="111" spans="4:8" x14ac:dyDescent="0.25">
      <c r="D111" s="121"/>
      <c r="H111" s="121"/>
    </row>
    <row r="112" spans="4:8" x14ac:dyDescent="0.25">
      <c r="D112" s="121"/>
      <c r="H112" s="121"/>
    </row>
    <row r="113" spans="4:8" x14ac:dyDescent="0.25">
      <c r="D113" s="121"/>
      <c r="H113" s="121"/>
    </row>
    <row r="114" spans="4:8" x14ac:dyDescent="0.25">
      <c r="D114" s="121"/>
      <c r="H114" s="121"/>
    </row>
    <row r="115" spans="4:8" x14ac:dyDescent="0.25">
      <c r="D115" s="121"/>
      <c r="H115" s="121"/>
    </row>
    <row r="116" spans="4:8" x14ac:dyDescent="0.25">
      <c r="D116" s="121"/>
      <c r="H116" s="121"/>
    </row>
    <row r="117" spans="4:8" x14ac:dyDescent="0.25">
      <c r="D117" s="121"/>
      <c r="H117" s="121"/>
    </row>
    <row r="118" spans="4:8" x14ac:dyDescent="0.25">
      <c r="D118" s="121"/>
      <c r="H118" s="121"/>
    </row>
    <row r="119" spans="4:8" x14ac:dyDescent="0.25">
      <c r="D119" s="121"/>
      <c r="H119" s="121"/>
    </row>
    <row r="120" spans="4:8" x14ac:dyDescent="0.25">
      <c r="D120" s="121"/>
      <c r="H120" s="121"/>
    </row>
    <row r="121" spans="4:8" x14ac:dyDescent="0.25">
      <c r="D121" s="121"/>
      <c r="H121" s="121"/>
    </row>
    <row r="122" spans="4:8" x14ac:dyDescent="0.25">
      <c r="D122" s="121"/>
      <c r="H122" s="121"/>
    </row>
    <row r="123" spans="4:8" x14ac:dyDescent="0.25">
      <c r="D123" s="121"/>
      <c r="H123" s="121"/>
    </row>
    <row r="124" spans="4:8" x14ac:dyDescent="0.25">
      <c r="D124" s="121"/>
      <c r="H124" s="121"/>
    </row>
    <row r="125" spans="4:8" x14ac:dyDescent="0.25">
      <c r="D125" s="121"/>
      <c r="H125" s="121"/>
    </row>
    <row r="126" spans="4:8" x14ac:dyDescent="0.25">
      <c r="D126" s="121"/>
      <c r="H126" s="121"/>
    </row>
    <row r="127" spans="4:8" x14ac:dyDescent="0.25">
      <c r="D127" s="121"/>
      <c r="H127" s="121"/>
    </row>
    <row r="128" spans="4:8" x14ac:dyDescent="0.25">
      <c r="D128" s="121"/>
      <c r="H128" s="121"/>
    </row>
    <row r="129" spans="4:8" x14ac:dyDescent="0.25">
      <c r="D129" s="121"/>
      <c r="H129" s="121"/>
    </row>
    <row r="130" spans="4:8" x14ac:dyDescent="0.25">
      <c r="D130" s="121"/>
      <c r="H130" s="121"/>
    </row>
    <row r="131" spans="4:8" x14ac:dyDescent="0.25">
      <c r="D131" s="121"/>
      <c r="H131" s="121"/>
    </row>
    <row r="132" spans="4:8" x14ac:dyDescent="0.25">
      <c r="D132" s="121"/>
      <c r="H132" s="121"/>
    </row>
    <row r="133" spans="4:8" x14ac:dyDescent="0.25">
      <c r="D133" s="121"/>
      <c r="H133" s="121"/>
    </row>
    <row r="134" spans="4:8" x14ac:dyDescent="0.25">
      <c r="D134" s="121"/>
      <c r="H134" s="121"/>
    </row>
    <row r="135" spans="4:8" x14ac:dyDescent="0.25">
      <c r="D135" s="121"/>
      <c r="H135" s="121"/>
    </row>
    <row r="136" spans="4:8" x14ac:dyDescent="0.25">
      <c r="D136" s="121"/>
      <c r="H136" s="121"/>
    </row>
    <row r="137" spans="4:8" x14ac:dyDescent="0.25">
      <c r="D137" s="121"/>
      <c r="H137" s="121"/>
    </row>
    <row r="138" spans="4:8" x14ac:dyDescent="0.25">
      <c r="D138" s="121"/>
      <c r="H138" s="121"/>
    </row>
    <row r="139" spans="4:8" x14ac:dyDescent="0.25">
      <c r="D139" s="121"/>
      <c r="H139" s="121"/>
    </row>
    <row r="140" spans="4:8" x14ac:dyDescent="0.25">
      <c r="D140" s="121"/>
      <c r="H140" s="121"/>
    </row>
    <row r="141" spans="4:8" x14ac:dyDescent="0.25">
      <c r="D141" s="121"/>
      <c r="H141" s="121"/>
    </row>
    <row r="142" spans="4:8" x14ac:dyDescent="0.25">
      <c r="D142" s="121"/>
      <c r="H142" s="121"/>
    </row>
    <row r="143" spans="4:8" x14ac:dyDescent="0.25">
      <c r="D143" s="121"/>
      <c r="H143" s="121"/>
    </row>
    <row r="144" spans="4:8" x14ac:dyDescent="0.25">
      <c r="D144" s="121"/>
      <c r="H144" s="121"/>
    </row>
    <row r="145" spans="4:8" x14ac:dyDescent="0.25">
      <c r="D145" s="121"/>
      <c r="H145" s="121"/>
    </row>
    <row r="146" spans="4:8" x14ac:dyDescent="0.25">
      <c r="D146" s="121"/>
      <c r="H146" s="121"/>
    </row>
    <row r="147" spans="4:8" x14ac:dyDescent="0.25">
      <c r="D147" s="121"/>
      <c r="H147" s="121"/>
    </row>
    <row r="148" spans="4:8" x14ac:dyDescent="0.25">
      <c r="D148" s="121"/>
      <c r="H148" s="121"/>
    </row>
    <row r="149" spans="4:8" x14ac:dyDescent="0.25">
      <c r="D149" s="121"/>
      <c r="H149" s="121"/>
    </row>
    <row r="150" spans="4:8" x14ac:dyDescent="0.25">
      <c r="D150" s="121"/>
      <c r="H150" s="121"/>
    </row>
    <row r="151" spans="4:8" x14ac:dyDescent="0.25">
      <c r="D151" s="121"/>
      <c r="H151" s="121"/>
    </row>
    <row r="152" spans="4:8" x14ac:dyDescent="0.25">
      <c r="D152" s="121"/>
      <c r="H152" s="121"/>
    </row>
    <row r="153" spans="4:8" x14ac:dyDescent="0.25">
      <c r="D153" s="121"/>
      <c r="H153" s="121"/>
    </row>
    <row r="154" spans="4:8" x14ac:dyDescent="0.25">
      <c r="D154" s="121"/>
      <c r="H154" s="121"/>
    </row>
    <row r="155" spans="4:8" x14ac:dyDescent="0.25">
      <c r="D155" s="121"/>
      <c r="H155" s="121"/>
    </row>
    <row r="156" spans="4:8" x14ac:dyDescent="0.25">
      <c r="D156" s="121"/>
      <c r="H156" s="121"/>
    </row>
    <row r="157" spans="4:8" x14ac:dyDescent="0.25">
      <c r="D157" s="121"/>
      <c r="H157" s="121"/>
    </row>
    <row r="158" spans="4:8" x14ac:dyDescent="0.25">
      <c r="D158" s="121"/>
      <c r="H158" s="121"/>
    </row>
    <row r="159" spans="4:8" x14ac:dyDescent="0.25">
      <c r="D159" s="121"/>
      <c r="H159" s="121"/>
    </row>
    <row r="160" spans="4:8" x14ac:dyDescent="0.25">
      <c r="D160" s="121"/>
      <c r="H160" s="121"/>
    </row>
    <row r="161" spans="4:8" x14ac:dyDescent="0.25">
      <c r="D161" s="121"/>
      <c r="H161" s="121"/>
    </row>
    <row r="162" spans="4:8" x14ac:dyDescent="0.25">
      <c r="D162" s="121"/>
      <c r="H162" s="121"/>
    </row>
    <row r="163" spans="4:8" x14ac:dyDescent="0.25">
      <c r="D163" s="121"/>
      <c r="H163" s="121"/>
    </row>
    <row r="164" spans="4:8" x14ac:dyDescent="0.25">
      <c r="D164" s="121"/>
      <c r="H164" s="121"/>
    </row>
    <row r="165" spans="4:8" x14ac:dyDescent="0.25">
      <c r="D165" s="121"/>
      <c r="H165" s="121"/>
    </row>
    <row r="166" spans="4:8" x14ac:dyDescent="0.25">
      <c r="D166" s="121"/>
      <c r="H166" s="121"/>
    </row>
    <row r="167" spans="4:8" x14ac:dyDescent="0.25">
      <c r="D167" s="121"/>
      <c r="H167" s="121"/>
    </row>
    <row r="168" spans="4:8" x14ac:dyDescent="0.25">
      <c r="D168" s="121"/>
      <c r="H168" s="121"/>
    </row>
    <row r="169" spans="4:8" x14ac:dyDescent="0.25">
      <c r="D169" s="121"/>
      <c r="H169" s="121"/>
    </row>
    <row r="170" spans="4:8" x14ac:dyDescent="0.25">
      <c r="D170" s="121"/>
      <c r="H170" s="121"/>
    </row>
    <row r="171" spans="4:8" x14ac:dyDescent="0.25">
      <c r="D171" s="121"/>
      <c r="H171" s="121"/>
    </row>
    <row r="172" spans="4:8" x14ac:dyDescent="0.25">
      <c r="D172" s="121"/>
      <c r="H172" s="121"/>
    </row>
    <row r="173" spans="4:8" x14ac:dyDescent="0.25">
      <c r="D173" s="121"/>
      <c r="H173" s="121"/>
    </row>
    <row r="174" spans="4:8" x14ac:dyDescent="0.25">
      <c r="D174" s="121"/>
      <c r="H174" s="121"/>
    </row>
    <row r="175" spans="4:8" x14ac:dyDescent="0.25">
      <c r="D175" s="121"/>
      <c r="H175" s="121"/>
    </row>
    <row r="176" spans="4:8" x14ac:dyDescent="0.25">
      <c r="D176" s="121"/>
      <c r="H176" s="121"/>
    </row>
    <row r="177" spans="4:8" x14ac:dyDescent="0.25">
      <c r="D177" s="121"/>
      <c r="H177" s="121"/>
    </row>
    <row r="178" spans="4:8" x14ac:dyDescent="0.25">
      <c r="D178" s="121"/>
      <c r="H178" s="121"/>
    </row>
    <row r="179" spans="4:8" x14ac:dyDescent="0.25">
      <c r="D179" s="121"/>
      <c r="H179" s="121"/>
    </row>
    <row r="180" spans="4:8" x14ac:dyDescent="0.25">
      <c r="D180" s="121"/>
      <c r="H180" s="121"/>
    </row>
    <row r="181" spans="4:8" x14ac:dyDescent="0.25">
      <c r="D181" s="121"/>
      <c r="H181" s="121"/>
    </row>
    <row r="182" spans="4:8" x14ac:dyDescent="0.25">
      <c r="D182" s="121"/>
      <c r="H182" s="121"/>
    </row>
    <row r="183" spans="4:8" x14ac:dyDescent="0.25">
      <c r="D183" s="121"/>
      <c r="H183" s="121"/>
    </row>
    <row r="184" spans="4:8" x14ac:dyDescent="0.25">
      <c r="D184" s="121"/>
      <c r="H184" s="121"/>
    </row>
    <row r="185" spans="4:8" x14ac:dyDescent="0.25">
      <c r="D185" s="121"/>
      <c r="H185" s="121"/>
    </row>
    <row r="186" spans="4:8" x14ac:dyDescent="0.25">
      <c r="D186" s="121"/>
      <c r="H186" s="121"/>
    </row>
    <row r="187" spans="4:8" x14ac:dyDescent="0.25">
      <c r="D187" s="121"/>
      <c r="H187" s="121"/>
    </row>
    <row r="188" spans="4:8" x14ac:dyDescent="0.25">
      <c r="D188" s="121"/>
      <c r="H188" s="121"/>
    </row>
    <row r="189" spans="4:8" x14ac:dyDescent="0.25">
      <c r="D189" s="121"/>
      <c r="H189" s="121"/>
    </row>
    <row r="190" spans="4:8" x14ac:dyDescent="0.25">
      <c r="D190" s="121"/>
      <c r="H190" s="121"/>
    </row>
    <row r="191" spans="4:8" x14ac:dyDescent="0.25">
      <c r="D191" s="121"/>
      <c r="H191" s="121"/>
    </row>
    <row r="192" spans="4:8" x14ac:dyDescent="0.25">
      <c r="D192" s="121"/>
      <c r="H192" s="121"/>
    </row>
    <row r="193" spans="4:8" x14ac:dyDescent="0.25">
      <c r="D193" s="121"/>
      <c r="H193" s="121"/>
    </row>
    <row r="194" spans="4:8" x14ac:dyDescent="0.25">
      <c r="D194" s="121"/>
      <c r="H194" s="121"/>
    </row>
    <row r="195" spans="4:8" x14ac:dyDescent="0.25">
      <c r="D195" s="121"/>
      <c r="H195" s="121"/>
    </row>
    <row r="196" spans="4:8" x14ac:dyDescent="0.25">
      <c r="D196" s="121"/>
      <c r="H196" s="121"/>
    </row>
    <row r="197" spans="4:8" x14ac:dyDescent="0.25">
      <c r="D197" s="121"/>
      <c r="H197" s="121"/>
    </row>
    <row r="198" spans="4:8" x14ac:dyDescent="0.25">
      <c r="D198" s="121"/>
      <c r="H198" s="121"/>
    </row>
    <row r="199" spans="4:8" x14ac:dyDescent="0.25">
      <c r="D199" s="121"/>
      <c r="H199" s="121"/>
    </row>
    <row r="200" spans="4:8" x14ac:dyDescent="0.25">
      <c r="D200" s="121"/>
      <c r="H200" s="121"/>
    </row>
    <row r="201" spans="4:8" x14ac:dyDescent="0.25">
      <c r="D201" s="121"/>
      <c r="H201" s="121"/>
    </row>
    <row r="202" spans="4:8" x14ac:dyDescent="0.25">
      <c r="D202" s="121"/>
      <c r="H202" s="121"/>
    </row>
    <row r="203" spans="4:8" x14ac:dyDescent="0.25">
      <c r="D203" s="121"/>
      <c r="H203" s="121"/>
    </row>
    <row r="204" spans="4:8" x14ac:dyDescent="0.25">
      <c r="D204" s="121"/>
      <c r="H204" s="121"/>
    </row>
    <row r="205" spans="4:8" x14ac:dyDescent="0.25">
      <c r="D205" s="121"/>
      <c r="H205" s="121"/>
    </row>
    <row r="206" spans="4:8" x14ac:dyDescent="0.25">
      <c r="D206" s="121"/>
      <c r="H206" s="121"/>
    </row>
    <row r="207" spans="4:8" x14ac:dyDescent="0.25">
      <c r="D207" s="121"/>
      <c r="H207" s="121"/>
    </row>
    <row r="208" spans="4:8" x14ac:dyDescent="0.25">
      <c r="D208" s="121"/>
      <c r="H208" s="121"/>
    </row>
    <row r="209" spans="4:8" x14ac:dyDescent="0.25">
      <c r="D209" s="121"/>
      <c r="H209" s="121"/>
    </row>
    <row r="210" spans="4:8" x14ac:dyDescent="0.25">
      <c r="D210" s="121"/>
      <c r="H210" s="121"/>
    </row>
    <row r="211" spans="4:8" x14ac:dyDescent="0.25">
      <c r="D211" s="121"/>
      <c r="H211" s="121"/>
    </row>
    <row r="212" spans="4:8" x14ac:dyDescent="0.25">
      <c r="D212" s="121"/>
      <c r="H212" s="121"/>
    </row>
    <row r="213" spans="4:8" x14ac:dyDescent="0.25">
      <c r="D213" s="121"/>
      <c r="H213" s="121"/>
    </row>
    <row r="214" spans="4:8" x14ac:dyDescent="0.25">
      <c r="D214" s="121"/>
      <c r="H214" s="121"/>
    </row>
    <row r="215" spans="4:8" x14ac:dyDescent="0.25">
      <c r="D215" s="121"/>
      <c r="H215" s="121"/>
    </row>
    <row r="216" spans="4:8" x14ac:dyDescent="0.25">
      <c r="D216" s="121"/>
      <c r="H216" s="121"/>
    </row>
    <row r="217" spans="4:8" x14ac:dyDescent="0.25">
      <c r="D217" s="121"/>
      <c r="H217" s="121"/>
    </row>
    <row r="218" spans="4:8" x14ac:dyDescent="0.25">
      <c r="D218" s="121"/>
      <c r="H218" s="121"/>
    </row>
    <row r="219" spans="4:8" x14ac:dyDescent="0.25">
      <c r="D219" s="121"/>
      <c r="H219" s="121"/>
    </row>
    <row r="220" spans="4:8" x14ac:dyDescent="0.25">
      <c r="D220" s="121"/>
      <c r="H220" s="121"/>
    </row>
    <row r="221" spans="4:8" x14ac:dyDescent="0.25">
      <c r="D221" s="121"/>
      <c r="H221" s="121"/>
    </row>
    <row r="222" spans="4:8" x14ac:dyDescent="0.25">
      <c r="D222" s="121"/>
      <c r="H222" s="121"/>
    </row>
    <row r="223" spans="4:8" x14ac:dyDescent="0.25">
      <c r="D223" s="121"/>
      <c r="H223" s="121"/>
    </row>
    <row r="224" spans="4:8" x14ac:dyDescent="0.25">
      <c r="D224" s="121"/>
      <c r="H224" s="121"/>
    </row>
    <row r="225" spans="4:8" x14ac:dyDescent="0.25">
      <c r="D225" s="121"/>
      <c r="H225" s="121"/>
    </row>
    <row r="226" spans="4:8" x14ac:dyDescent="0.25">
      <c r="D226" s="121"/>
      <c r="H226" s="121"/>
    </row>
    <row r="227" spans="4:8" x14ac:dyDescent="0.25">
      <c r="D227" s="121"/>
      <c r="H227" s="121"/>
    </row>
    <row r="228" spans="4:8" x14ac:dyDescent="0.25">
      <c r="D228" s="121"/>
      <c r="H228" s="121"/>
    </row>
    <row r="229" spans="4:8" x14ac:dyDescent="0.25">
      <c r="D229" s="121"/>
      <c r="H229" s="121"/>
    </row>
    <row r="230" spans="4:8" x14ac:dyDescent="0.25">
      <c r="D230" s="121"/>
      <c r="H230" s="121"/>
    </row>
    <row r="231" spans="4:8" x14ac:dyDescent="0.25">
      <c r="D231" s="121"/>
      <c r="H231" s="121"/>
    </row>
    <row r="232" spans="4:8" x14ac:dyDescent="0.25">
      <c r="D232" s="121"/>
      <c r="H232" s="121"/>
    </row>
    <row r="233" spans="4:8" x14ac:dyDescent="0.25">
      <c r="D233" s="121"/>
      <c r="H233" s="121"/>
    </row>
    <row r="234" spans="4:8" x14ac:dyDescent="0.25">
      <c r="D234" s="121"/>
      <c r="H234" s="121"/>
    </row>
    <row r="235" spans="4:8" x14ac:dyDescent="0.25">
      <c r="D235" s="121"/>
      <c r="H235" s="121"/>
    </row>
    <row r="236" spans="4:8" x14ac:dyDescent="0.25">
      <c r="D236" s="121"/>
      <c r="H236" s="121"/>
    </row>
    <row r="237" spans="4:8" x14ac:dyDescent="0.25">
      <c r="D237" s="121"/>
      <c r="H237" s="121"/>
    </row>
    <row r="238" spans="4:8" x14ac:dyDescent="0.25">
      <c r="D238" s="121"/>
      <c r="H238" s="121"/>
    </row>
    <row r="239" spans="4:8" x14ac:dyDescent="0.25">
      <c r="D239" s="121"/>
      <c r="H239" s="121"/>
    </row>
    <row r="240" spans="4:8" x14ac:dyDescent="0.25">
      <c r="D240" s="121"/>
      <c r="H240" s="121"/>
    </row>
    <row r="241" spans="4:8" x14ac:dyDescent="0.25">
      <c r="D241" s="121"/>
      <c r="H241" s="121"/>
    </row>
    <row r="242" spans="4:8" x14ac:dyDescent="0.25">
      <c r="D242" s="121"/>
      <c r="H242" s="121"/>
    </row>
    <row r="243" spans="4:8" x14ac:dyDescent="0.25">
      <c r="D243" s="121"/>
      <c r="H243" s="121"/>
    </row>
    <row r="244" spans="4:8" x14ac:dyDescent="0.25">
      <c r="D244" s="121"/>
      <c r="H244" s="121"/>
    </row>
    <row r="245" spans="4:8" x14ac:dyDescent="0.25">
      <c r="D245" s="121"/>
      <c r="H245" s="121"/>
    </row>
    <row r="246" spans="4:8" x14ac:dyDescent="0.25">
      <c r="D246" s="121"/>
      <c r="H246" s="121"/>
    </row>
    <row r="247" spans="4:8" x14ac:dyDescent="0.25">
      <c r="D247" s="121"/>
      <c r="H247" s="121"/>
    </row>
    <row r="248" spans="4:8" x14ac:dyDescent="0.25">
      <c r="D248" s="121"/>
      <c r="H248" s="121"/>
    </row>
    <row r="249" spans="4:8" x14ac:dyDescent="0.25">
      <c r="D249" s="121"/>
      <c r="H249" s="121"/>
    </row>
    <row r="250" spans="4:8" x14ac:dyDescent="0.25">
      <c r="D250" s="121"/>
      <c r="H250" s="121"/>
    </row>
    <row r="251" spans="4:8" x14ac:dyDescent="0.25">
      <c r="D251" s="121"/>
      <c r="H251" s="121"/>
    </row>
    <row r="252" spans="4:8" x14ac:dyDescent="0.25">
      <c r="D252" s="121"/>
      <c r="H252" s="121"/>
    </row>
    <row r="253" spans="4:8" x14ac:dyDescent="0.25">
      <c r="D253" s="121"/>
      <c r="H253" s="121"/>
    </row>
    <row r="254" spans="4:8" x14ac:dyDescent="0.25">
      <c r="D254" s="121"/>
      <c r="H254" s="121"/>
    </row>
    <row r="255" spans="4:8" x14ac:dyDescent="0.25">
      <c r="D255" s="121"/>
      <c r="H255" s="121"/>
    </row>
    <row r="256" spans="4:8" x14ac:dyDescent="0.25">
      <c r="D256" s="121"/>
      <c r="H256" s="121"/>
    </row>
    <row r="257" spans="4:8" x14ac:dyDescent="0.25">
      <c r="D257" s="121"/>
      <c r="H257" s="121"/>
    </row>
    <row r="258" spans="4:8" x14ac:dyDescent="0.25">
      <c r="D258" s="121"/>
      <c r="H258" s="121"/>
    </row>
    <row r="259" spans="4:8" x14ac:dyDescent="0.25">
      <c r="D259" s="121"/>
      <c r="H259" s="121"/>
    </row>
    <row r="260" spans="4:8" x14ac:dyDescent="0.25">
      <c r="D260" s="121"/>
      <c r="H260" s="121"/>
    </row>
    <row r="261" spans="4:8" x14ac:dyDescent="0.25">
      <c r="D261" s="121"/>
      <c r="H261" s="121"/>
    </row>
    <row r="262" spans="4:8" x14ac:dyDescent="0.25">
      <c r="D262" s="121"/>
      <c r="H262" s="121"/>
    </row>
    <row r="263" spans="4:8" x14ac:dyDescent="0.25">
      <c r="D263" s="121"/>
      <c r="H263" s="121"/>
    </row>
    <row r="264" spans="4:8" x14ac:dyDescent="0.25">
      <c r="D264" s="121"/>
      <c r="H264" s="121"/>
    </row>
    <row r="265" spans="4:8" x14ac:dyDescent="0.25">
      <c r="D265" s="121"/>
      <c r="H265" s="121"/>
    </row>
    <row r="266" spans="4:8" x14ac:dyDescent="0.25">
      <c r="D266" s="121"/>
      <c r="H266" s="121"/>
    </row>
    <row r="267" spans="4:8" x14ac:dyDescent="0.25">
      <c r="D267" s="121"/>
      <c r="H267" s="121"/>
    </row>
    <row r="268" spans="4:8" x14ac:dyDescent="0.25">
      <c r="D268" s="121"/>
      <c r="H268" s="121"/>
    </row>
    <row r="269" spans="4:8" x14ac:dyDescent="0.25">
      <c r="D269" s="121"/>
      <c r="H269" s="121"/>
    </row>
    <row r="270" spans="4:8" x14ac:dyDescent="0.25">
      <c r="D270" s="121"/>
      <c r="H270" s="121"/>
    </row>
    <row r="271" spans="4:8" x14ac:dyDescent="0.25">
      <c r="D271" s="121"/>
      <c r="H271" s="121"/>
    </row>
    <row r="272" spans="4:8" x14ac:dyDescent="0.25">
      <c r="D272" s="121"/>
      <c r="H272" s="121"/>
    </row>
    <row r="273" spans="4:8" x14ac:dyDescent="0.25">
      <c r="D273" s="121"/>
      <c r="H273" s="121"/>
    </row>
    <row r="274" spans="4:8" x14ac:dyDescent="0.25">
      <c r="D274" s="121"/>
      <c r="H274" s="121"/>
    </row>
    <row r="275" spans="4:8" x14ac:dyDescent="0.25">
      <c r="D275" s="121"/>
      <c r="H275" s="121"/>
    </row>
    <row r="276" spans="4:8" x14ac:dyDescent="0.25">
      <c r="D276" s="121"/>
      <c r="H276" s="121"/>
    </row>
    <row r="277" spans="4:8" x14ac:dyDescent="0.25">
      <c r="D277" s="121"/>
      <c r="H277" s="121"/>
    </row>
    <row r="278" spans="4:8" x14ac:dyDescent="0.25">
      <c r="D278" s="121"/>
      <c r="H278" s="121"/>
    </row>
    <row r="279" spans="4:8" x14ac:dyDescent="0.25">
      <c r="D279" s="121"/>
      <c r="H279" s="121"/>
    </row>
    <row r="280" spans="4:8" x14ac:dyDescent="0.25">
      <c r="D280" s="121"/>
      <c r="H280" s="121"/>
    </row>
    <row r="281" spans="4:8" x14ac:dyDescent="0.25">
      <c r="D281" s="121"/>
      <c r="H281" s="121"/>
    </row>
    <row r="282" spans="4:8" x14ac:dyDescent="0.25">
      <c r="D282" s="121"/>
      <c r="H282" s="121"/>
    </row>
    <row r="283" spans="4:8" x14ac:dyDescent="0.25">
      <c r="D283" s="121"/>
      <c r="H283" s="121"/>
    </row>
    <row r="284" spans="4:8" x14ac:dyDescent="0.25">
      <c r="D284" s="121"/>
      <c r="H284" s="121"/>
    </row>
    <row r="285" spans="4:8" x14ac:dyDescent="0.25">
      <c r="D285" s="121"/>
      <c r="H285" s="121"/>
    </row>
    <row r="286" spans="4:8" x14ac:dyDescent="0.25">
      <c r="D286" s="121"/>
      <c r="H286" s="121"/>
    </row>
    <row r="287" spans="4:8" x14ac:dyDescent="0.25">
      <c r="D287" s="121"/>
      <c r="H287" s="121"/>
    </row>
    <row r="288" spans="4:8" x14ac:dyDescent="0.25">
      <c r="D288" s="121"/>
      <c r="H288" s="121"/>
    </row>
    <row r="289" spans="4:8" x14ac:dyDescent="0.25">
      <c r="D289" s="121"/>
      <c r="H289" s="121"/>
    </row>
    <row r="290" spans="4:8" x14ac:dyDescent="0.25">
      <c r="D290" s="121"/>
      <c r="H290" s="121"/>
    </row>
    <row r="291" spans="4:8" x14ac:dyDescent="0.25">
      <c r="D291" s="121"/>
      <c r="H291" s="121"/>
    </row>
    <row r="292" spans="4:8" x14ac:dyDescent="0.25">
      <c r="D292" s="121"/>
      <c r="H292" s="121"/>
    </row>
    <row r="293" spans="4:8" x14ac:dyDescent="0.25">
      <c r="D293" s="121"/>
      <c r="H293" s="121"/>
    </row>
    <row r="294" spans="4:8" x14ac:dyDescent="0.25">
      <c r="D294" s="121"/>
      <c r="H294" s="121"/>
    </row>
    <row r="295" spans="4:8" x14ac:dyDescent="0.25">
      <c r="D295" s="121"/>
      <c r="H295" s="121"/>
    </row>
    <row r="296" spans="4:8" x14ac:dyDescent="0.25">
      <c r="D296" s="121"/>
      <c r="H296" s="121"/>
    </row>
    <row r="297" spans="4:8" x14ac:dyDescent="0.25">
      <c r="D297" s="121"/>
      <c r="H297" s="121"/>
    </row>
    <row r="298" spans="4:8" x14ac:dyDescent="0.25">
      <c r="D298" s="121"/>
      <c r="H298" s="121"/>
    </row>
    <row r="299" spans="4:8" x14ac:dyDescent="0.25">
      <c r="D299" s="121"/>
      <c r="H299" s="121"/>
    </row>
    <row r="300" spans="4:8" x14ac:dyDescent="0.25">
      <c r="D300" s="121"/>
      <c r="H300" s="121"/>
    </row>
    <row r="301" spans="4:8" x14ac:dyDescent="0.25">
      <c r="D301" s="121"/>
      <c r="H301" s="121"/>
    </row>
    <row r="302" spans="4:8" x14ac:dyDescent="0.25">
      <c r="D302" s="121"/>
      <c r="H302" s="121"/>
    </row>
    <row r="303" spans="4:8" x14ac:dyDescent="0.25">
      <c r="D303" s="121"/>
      <c r="H303" s="121"/>
    </row>
    <row r="304" spans="4:8" x14ac:dyDescent="0.25">
      <c r="D304" s="121"/>
      <c r="H304" s="121"/>
    </row>
    <row r="305" spans="4:8" x14ac:dyDescent="0.25">
      <c r="D305" s="121"/>
      <c r="H305" s="121"/>
    </row>
    <row r="306" spans="4:8" x14ac:dyDescent="0.25">
      <c r="D306" s="121"/>
      <c r="H306" s="121"/>
    </row>
    <row r="307" spans="4:8" x14ac:dyDescent="0.25">
      <c r="D307" s="121"/>
      <c r="H307" s="121"/>
    </row>
    <row r="308" spans="4:8" x14ac:dyDescent="0.25">
      <c r="D308" s="121"/>
      <c r="H308" s="121"/>
    </row>
    <row r="309" spans="4:8" x14ac:dyDescent="0.25">
      <c r="D309" s="121"/>
      <c r="H309" s="121"/>
    </row>
    <row r="310" spans="4:8" x14ac:dyDescent="0.25">
      <c r="D310" s="121"/>
      <c r="H310" s="121"/>
    </row>
    <row r="311" spans="4:8" x14ac:dyDescent="0.25">
      <c r="D311" s="121"/>
      <c r="H311" s="121"/>
    </row>
    <row r="312" spans="4:8" x14ac:dyDescent="0.25">
      <c r="D312" s="121"/>
      <c r="H312" s="121"/>
    </row>
    <row r="313" spans="4:8" x14ac:dyDescent="0.25">
      <c r="D313" s="121"/>
      <c r="H313" s="121"/>
    </row>
    <row r="314" spans="4:8" x14ac:dyDescent="0.25">
      <c r="D314" s="121"/>
      <c r="H314" s="121"/>
    </row>
    <row r="315" spans="4:8" x14ac:dyDescent="0.25">
      <c r="D315" s="121"/>
      <c r="H315" s="121"/>
    </row>
    <row r="316" spans="4:8" x14ac:dyDescent="0.25">
      <c r="D316" s="121"/>
      <c r="H316" s="121"/>
    </row>
    <row r="317" spans="4:8" x14ac:dyDescent="0.25">
      <c r="D317" s="121"/>
      <c r="H317" s="121"/>
    </row>
    <row r="318" spans="4:8" x14ac:dyDescent="0.25">
      <c r="D318" s="121"/>
      <c r="H318" s="121"/>
    </row>
    <row r="319" spans="4:8" x14ac:dyDescent="0.25">
      <c r="D319" s="121"/>
      <c r="H319" s="121"/>
    </row>
    <row r="320" spans="4:8" x14ac:dyDescent="0.25">
      <c r="D320" s="121"/>
      <c r="H320" s="121"/>
    </row>
    <row r="321" spans="4:8" x14ac:dyDescent="0.25">
      <c r="D321" s="121"/>
      <c r="H321" s="121"/>
    </row>
    <row r="322" spans="4:8" x14ac:dyDescent="0.25">
      <c r="D322" s="121"/>
      <c r="H322" s="121"/>
    </row>
    <row r="323" spans="4:8" x14ac:dyDescent="0.25">
      <c r="D323" s="121"/>
      <c r="H323" s="121"/>
    </row>
    <row r="324" spans="4:8" x14ac:dyDescent="0.25">
      <c r="D324" s="121"/>
      <c r="H324" s="121"/>
    </row>
    <row r="325" spans="4:8" x14ac:dyDescent="0.25">
      <c r="D325" s="121"/>
      <c r="H325" s="121"/>
    </row>
    <row r="326" spans="4:8" x14ac:dyDescent="0.25">
      <c r="D326" s="121"/>
      <c r="H326" s="121"/>
    </row>
    <row r="327" spans="4:8" x14ac:dyDescent="0.25">
      <c r="D327" s="121"/>
      <c r="H327" s="121"/>
    </row>
    <row r="328" spans="4:8" x14ac:dyDescent="0.25">
      <c r="D328" s="121"/>
      <c r="H328" s="121"/>
    </row>
    <row r="329" spans="4:8" x14ac:dyDescent="0.25">
      <c r="D329" s="121"/>
      <c r="H329" s="121"/>
    </row>
    <row r="330" spans="4:8" x14ac:dyDescent="0.25">
      <c r="D330" s="121"/>
      <c r="H330" s="121"/>
    </row>
    <row r="331" spans="4:8" x14ac:dyDescent="0.25">
      <c r="D331" s="121"/>
      <c r="H331" s="121"/>
    </row>
    <row r="332" spans="4:8" x14ac:dyDescent="0.25">
      <c r="D332" s="121"/>
      <c r="H332" s="121"/>
    </row>
    <row r="333" spans="4:8" x14ac:dyDescent="0.25">
      <c r="D333" s="121"/>
      <c r="H333" s="121"/>
    </row>
    <row r="334" spans="4:8" x14ac:dyDescent="0.25">
      <c r="D334" s="121"/>
      <c r="H334" s="121"/>
    </row>
    <row r="335" spans="4:8" x14ac:dyDescent="0.25">
      <c r="D335" s="121"/>
      <c r="H335" s="121"/>
    </row>
    <row r="336" spans="4:8" x14ac:dyDescent="0.25">
      <c r="D336" s="121"/>
      <c r="H336" s="121"/>
    </row>
    <row r="337" spans="4:8" x14ac:dyDescent="0.25">
      <c r="D337" s="121"/>
      <c r="H337" s="121"/>
    </row>
    <row r="338" spans="4:8" x14ac:dyDescent="0.25">
      <c r="D338" s="121"/>
      <c r="H338" s="121"/>
    </row>
    <row r="339" spans="4:8" x14ac:dyDescent="0.25">
      <c r="D339" s="121"/>
      <c r="H339" s="121"/>
    </row>
    <row r="340" spans="4:8" x14ac:dyDescent="0.25">
      <c r="D340" s="121"/>
      <c r="H340" s="121"/>
    </row>
    <row r="341" spans="4:8" x14ac:dyDescent="0.25">
      <c r="D341" s="121"/>
      <c r="H341" s="121"/>
    </row>
    <row r="342" spans="4:8" x14ac:dyDescent="0.25">
      <c r="D342" s="121"/>
      <c r="H342" s="121"/>
    </row>
    <row r="343" spans="4:8" x14ac:dyDescent="0.25">
      <c r="D343" s="121"/>
      <c r="H343" s="121"/>
    </row>
    <row r="344" spans="4:8" x14ac:dyDescent="0.25">
      <c r="D344" s="121"/>
      <c r="H344" s="121"/>
    </row>
    <row r="345" spans="4:8" x14ac:dyDescent="0.25">
      <c r="D345" s="121"/>
      <c r="H345" s="121"/>
    </row>
    <row r="346" spans="4:8" x14ac:dyDescent="0.25">
      <c r="D346" s="121"/>
      <c r="H346" s="121"/>
    </row>
    <row r="347" spans="4:8" x14ac:dyDescent="0.25">
      <c r="D347" s="121"/>
      <c r="H347" s="121"/>
    </row>
    <row r="348" spans="4:8" x14ac:dyDescent="0.25">
      <c r="D348" s="121"/>
      <c r="H348" s="121"/>
    </row>
    <row r="349" spans="4:8" x14ac:dyDescent="0.25">
      <c r="D349" s="121"/>
      <c r="H349" s="121"/>
    </row>
    <row r="350" spans="4:8" x14ac:dyDescent="0.25">
      <c r="D350" s="121"/>
      <c r="H350" s="121"/>
    </row>
    <row r="351" spans="4:8" x14ac:dyDescent="0.25">
      <c r="D351" s="121"/>
      <c r="H351" s="121"/>
    </row>
    <row r="352" spans="4:8" x14ac:dyDescent="0.25">
      <c r="D352" s="121"/>
      <c r="H352" s="121"/>
    </row>
    <row r="353" spans="4:8" x14ac:dyDescent="0.25">
      <c r="D353" s="121"/>
      <c r="H353" s="121"/>
    </row>
    <row r="354" spans="4:8" x14ac:dyDescent="0.25">
      <c r="D354" s="121"/>
      <c r="H354" s="121"/>
    </row>
    <row r="355" spans="4:8" x14ac:dyDescent="0.25">
      <c r="D355" s="121"/>
      <c r="H355" s="121"/>
    </row>
    <row r="356" spans="4:8" x14ac:dyDescent="0.25">
      <c r="D356" s="121"/>
      <c r="H356" s="121"/>
    </row>
    <row r="357" spans="4:8" x14ac:dyDescent="0.25">
      <c r="D357" s="121"/>
      <c r="H357" s="121"/>
    </row>
    <row r="358" spans="4:8" x14ac:dyDescent="0.25">
      <c r="D358" s="121"/>
      <c r="H358" s="121"/>
    </row>
    <row r="359" spans="4:8" x14ac:dyDescent="0.25">
      <c r="D359" s="121"/>
      <c r="H359" s="121"/>
    </row>
    <row r="360" spans="4:8" x14ac:dyDescent="0.25">
      <c r="D360" s="121"/>
      <c r="H360" s="121"/>
    </row>
    <row r="361" spans="4:8" x14ac:dyDescent="0.25">
      <c r="D361" s="121"/>
      <c r="H361" s="121"/>
    </row>
    <row r="362" spans="4:8" x14ac:dyDescent="0.25">
      <c r="D362" s="121"/>
      <c r="H362" s="121"/>
    </row>
    <row r="363" spans="4:8" x14ac:dyDescent="0.25">
      <c r="D363" s="121"/>
      <c r="H363" s="121"/>
    </row>
    <row r="364" spans="4:8" x14ac:dyDescent="0.25">
      <c r="D364" s="121"/>
      <c r="H364" s="121"/>
    </row>
    <row r="365" spans="4:8" x14ac:dyDescent="0.25">
      <c r="D365" s="121"/>
      <c r="H365" s="121"/>
    </row>
    <row r="366" spans="4:8" x14ac:dyDescent="0.25">
      <c r="D366" s="121"/>
      <c r="H366" s="121"/>
    </row>
    <row r="367" spans="4:8" x14ac:dyDescent="0.25">
      <c r="D367" s="121"/>
      <c r="H367" s="121"/>
    </row>
    <row r="368" spans="4:8" x14ac:dyDescent="0.25">
      <c r="D368" s="121"/>
      <c r="H368" s="121"/>
    </row>
    <row r="369" spans="4:8" x14ac:dyDescent="0.25">
      <c r="D369" s="121"/>
      <c r="H369" s="121"/>
    </row>
    <row r="370" spans="4:8" x14ac:dyDescent="0.25">
      <c r="D370" s="121"/>
      <c r="H370" s="121"/>
    </row>
    <row r="371" spans="4:8" x14ac:dyDescent="0.25">
      <c r="D371" s="121"/>
      <c r="H371" s="121"/>
    </row>
    <row r="372" spans="4:8" x14ac:dyDescent="0.25">
      <c r="D372" s="121"/>
      <c r="H372" s="121"/>
    </row>
    <row r="373" spans="4:8" x14ac:dyDescent="0.25">
      <c r="D373" s="121"/>
      <c r="H373" s="121"/>
    </row>
    <row r="374" spans="4:8" x14ac:dyDescent="0.25">
      <c r="D374" s="121"/>
      <c r="H374" s="121"/>
    </row>
    <row r="375" spans="4:8" x14ac:dyDescent="0.25">
      <c r="D375" s="121"/>
      <c r="H375" s="121"/>
    </row>
    <row r="376" spans="4:8" x14ac:dyDescent="0.25">
      <c r="D376" s="121"/>
      <c r="H376" s="121"/>
    </row>
    <row r="377" spans="4:8" x14ac:dyDescent="0.25">
      <c r="D377" s="121"/>
      <c r="H377" s="121"/>
    </row>
    <row r="378" spans="4:8" x14ac:dyDescent="0.25">
      <c r="D378" s="121"/>
      <c r="H378" s="121"/>
    </row>
    <row r="379" spans="4:8" x14ac:dyDescent="0.25">
      <c r="D379" s="121"/>
      <c r="H379" s="121"/>
    </row>
    <row r="380" spans="4:8" x14ac:dyDescent="0.25">
      <c r="D380" s="121"/>
      <c r="H380" s="121"/>
    </row>
    <row r="381" spans="4:8" x14ac:dyDescent="0.25">
      <c r="D381" s="121"/>
      <c r="H381" s="121"/>
    </row>
    <row r="382" spans="4:8" x14ac:dyDescent="0.25">
      <c r="D382" s="121"/>
      <c r="H382" s="121"/>
    </row>
    <row r="383" spans="4:8" x14ac:dyDescent="0.25">
      <c r="D383" s="121"/>
      <c r="H383" s="121"/>
    </row>
    <row r="384" spans="4:8" x14ac:dyDescent="0.25">
      <c r="D384" s="121"/>
      <c r="H384" s="121"/>
    </row>
    <row r="385" spans="4:8" x14ac:dyDescent="0.25">
      <c r="D385" s="121"/>
      <c r="H385" s="121"/>
    </row>
    <row r="386" spans="4:8" x14ac:dyDescent="0.25">
      <c r="D386" s="121"/>
      <c r="H386" s="121"/>
    </row>
    <row r="387" spans="4:8" x14ac:dyDescent="0.25">
      <c r="D387" s="121"/>
      <c r="H387" s="121"/>
    </row>
    <row r="388" spans="4:8" x14ac:dyDescent="0.25">
      <c r="D388" s="121"/>
      <c r="H388" s="121"/>
    </row>
    <row r="389" spans="4:8" x14ac:dyDescent="0.25">
      <c r="D389" s="121"/>
      <c r="H389" s="121"/>
    </row>
    <row r="390" spans="4:8" x14ac:dyDescent="0.25">
      <c r="D390" s="121"/>
      <c r="H390" s="121"/>
    </row>
    <row r="391" spans="4:8" x14ac:dyDescent="0.25">
      <c r="D391" s="121"/>
      <c r="H391" s="121"/>
    </row>
    <row r="392" spans="4:8" x14ac:dyDescent="0.25">
      <c r="D392" s="121"/>
      <c r="H392" s="121"/>
    </row>
    <row r="393" spans="4:8" x14ac:dyDescent="0.25">
      <c r="D393" s="121"/>
      <c r="H393" s="121"/>
    </row>
    <row r="394" spans="4:8" x14ac:dyDescent="0.25">
      <c r="D394" s="121"/>
      <c r="H394" s="121"/>
    </row>
    <row r="395" spans="4:8" x14ac:dyDescent="0.25">
      <c r="D395" s="121"/>
      <c r="H395" s="121"/>
    </row>
    <row r="396" spans="4:8" x14ac:dyDescent="0.25">
      <c r="D396" s="121"/>
      <c r="H396" s="121"/>
    </row>
    <row r="397" spans="4:8" x14ac:dyDescent="0.25">
      <c r="D397" s="121"/>
      <c r="H397" s="121"/>
    </row>
    <row r="398" spans="4:8" x14ac:dyDescent="0.25">
      <c r="D398" s="121"/>
      <c r="H398" s="121"/>
    </row>
    <row r="399" spans="4:8" x14ac:dyDescent="0.25">
      <c r="D399" s="121"/>
      <c r="H399" s="121"/>
    </row>
    <row r="400" spans="4:8" x14ac:dyDescent="0.25">
      <c r="D400" s="121"/>
      <c r="H400" s="121"/>
    </row>
    <row r="401" spans="4:8" x14ac:dyDescent="0.25">
      <c r="D401" s="121"/>
      <c r="H401" s="121"/>
    </row>
    <row r="402" spans="4:8" x14ac:dyDescent="0.25">
      <c r="D402" s="121"/>
      <c r="H402" s="121"/>
    </row>
    <row r="403" spans="4:8" x14ac:dyDescent="0.25">
      <c r="D403" s="121"/>
      <c r="H403" s="121"/>
    </row>
    <row r="404" spans="4:8" x14ac:dyDescent="0.25">
      <c r="D404" s="121"/>
      <c r="H404" s="121"/>
    </row>
    <row r="405" spans="4:8" x14ac:dyDescent="0.25">
      <c r="D405" s="121"/>
      <c r="H405" s="121"/>
    </row>
    <row r="406" spans="4:8" x14ac:dyDescent="0.25">
      <c r="D406" s="121"/>
      <c r="H406" s="121"/>
    </row>
    <row r="407" spans="4:8" x14ac:dyDescent="0.25">
      <c r="D407" s="121"/>
      <c r="H407" s="121"/>
    </row>
    <row r="408" spans="4:8" x14ac:dyDescent="0.25">
      <c r="D408" s="121"/>
      <c r="H408" s="121"/>
    </row>
    <row r="409" spans="4:8" x14ac:dyDescent="0.25">
      <c r="D409" s="121"/>
      <c r="H409" s="121"/>
    </row>
    <row r="410" spans="4:8" x14ac:dyDescent="0.25">
      <c r="D410" s="121"/>
      <c r="H410" s="121"/>
    </row>
    <row r="411" spans="4:8" x14ac:dyDescent="0.25">
      <c r="D411" s="121"/>
      <c r="H411" s="121"/>
    </row>
    <row r="412" spans="4:8" x14ac:dyDescent="0.25">
      <c r="D412" s="121"/>
      <c r="H412" s="121"/>
    </row>
    <row r="413" spans="4:8" x14ac:dyDescent="0.25">
      <c r="D413" s="121"/>
      <c r="H413" s="121"/>
    </row>
    <row r="414" spans="4:8" x14ac:dyDescent="0.25">
      <c r="D414" s="121"/>
      <c r="H414" s="121"/>
    </row>
    <row r="415" spans="4:8" x14ac:dyDescent="0.25">
      <c r="D415" s="121"/>
      <c r="H415" s="121"/>
    </row>
    <row r="416" spans="4:8" x14ac:dyDescent="0.25">
      <c r="D416" s="121"/>
      <c r="H416" s="121"/>
    </row>
    <row r="417" spans="4:8" x14ac:dyDescent="0.25">
      <c r="D417" s="121"/>
      <c r="H417" s="121"/>
    </row>
    <row r="418" spans="4:8" x14ac:dyDescent="0.25">
      <c r="D418" s="121"/>
      <c r="H418" s="121"/>
    </row>
    <row r="419" spans="4:8" x14ac:dyDescent="0.25">
      <c r="D419" s="121"/>
      <c r="H419" s="121"/>
    </row>
    <row r="420" spans="4:8" x14ac:dyDescent="0.25">
      <c r="D420" s="121"/>
      <c r="H420" s="121"/>
    </row>
    <row r="421" spans="4:8" x14ac:dyDescent="0.25">
      <c r="D421" s="121"/>
      <c r="H421" s="121"/>
    </row>
    <row r="422" spans="4:8" x14ac:dyDescent="0.25">
      <c r="D422" s="121"/>
      <c r="H422" s="121"/>
    </row>
    <row r="423" spans="4:8" x14ac:dyDescent="0.25">
      <c r="D423" s="121"/>
      <c r="H423" s="121"/>
    </row>
    <row r="424" spans="4:8" x14ac:dyDescent="0.25">
      <c r="D424" s="121"/>
      <c r="H424" s="121"/>
    </row>
    <row r="425" spans="4:8" x14ac:dyDescent="0.25">
      <c r="D425" s="121"/>
      <c r="H425" s="121"/>
    </row>
    <row r="426" spans="4:8" x14ac:dyDescent="0.25">
      <c r="D426" s="121"/>
      <c r="H426" s="121"/>
    </row>
    <row r="427" spans="4:8" x14ac:dyDescent="0.25">
      <c r="D427" s="121"/>
      <c r="H427" s="121"/>
    </row>
    <row r="428" spans="4:8" x14ac:dyDescent="0.25">
      <c r="D428" s="121"/>
      <c r="H428" s="121"/>
    </row>
    <row r="429" spans="4:8" x14ac:dyDescent="0.25">
      <c r="D429" s="121"/>
      <c r="H429" s="121"/>
    </row>
    <row r="430" spans="4:8" x14ac:dyDescent="0.25">
      <c r="D430" s="121"/>
      <c r="H430" s="121"/>
    </row>
    <row r="431" spans="4:8" x14ac:dyDescent="0.25">
      <c r="D431" s="121"/>
      <c r="H431" s="121"/>
    </row>
    <row r="432" spans="4:8" x14ac:dyDescent="0.25">
      <c r="D432" s="121"/>
      <c r="H432" s="121"/>
    </row>
    <row r="433" spans="4:8" x14ac:dyDescent="0.25">
      <c r="D433" s="121"/>
      <c r="H433" s="121"/>
    </row>
    <row r="434" spans="4:8" x14ac:dyDescent="0.25">
      <c r="D434" s="121"/>
      <c r="H434" s="121"/>
    </row>
    <row r="435" spans="4:8" x14ac:dyDescent="0.25">
      <c r="D435" s="121"/>
      <c r="H435" s="121"/>
    </row>
    <row r="436" spans="4:8" x14ac:dyDescent="0.25">
      <c r="D436" s="121"/>
      <c r="H436" s="121"/>
    </row>
    <row r="437" spans="4:8" x14ac:dyDescent="0.25">
      <c r="D437" s="121"/>
      <c r="H437" s="121"/>
    </row>
    <row r="438" spans="4:8" x14ac:dyDescent="0.25">
      <c r="D438" s="121"/>
      <c r="H438" s="121"/>
    </row>
    <row r="439" spans="4:8" x14ac:dyDescent="0.25">
      <c r="D439" s="121"/>
      <c r="H439" s="121"/>
    </row>
    <row r="440" spans="4:8" x14ac:dyDescent="0.25">
      <c r="D440" s="121"/>
      <c r="H440" s="121"/>
    </row>
    <row r="441" spans="4:8" x14ac:dyDescent="0.25">
      <c r="D441" s="121"/>
      <c r="H441" s="121"/>
    </row>
    <row r="442" spans="4:8" x14ac:dyDescent="0.25">
      <c r="D442" s="121"/>
      <c r="H442" s="121"/>
    </row>
    <row r="443" spans="4:8" x14ac:dyDescent="0.25">
      <c r="D443" s="121"/>
      <c r="H443" s="121"/>
    </row>
    <row r="444" spans="4:8" x14ac:dyDescent="0.25">
      <c r="D444" s="121"/>
      <c r="H444" s="121"/>
    </row>
    <row r="445" spans="4:8" x14ac:dyDescent="0.25">
      <c r="D445" s="121"/>
      <c r="H445" s="121"/>
    </row>
    <row r="446" spans="4:8" x14ac:dyDescent="0.25">
      <c r="D446" s="121"/>
      <c r="H446" s="121"/>
    </row>
    <row r="447" spans="4:8" x14ac:dyDescent="0.25">
      <c r="D447" s="121"/>
      <c r="H447" s="121"/>
    </row>
    <row r="448" spans="4:8" x14ac:dyDescent="0.25">
      <c r="D448" s="121"/>
      <c r="H448" s="121"/>
    </row>
    <row r="449" spans="4:8" x14ac:dyDescent="0.25">
      <c r="D449" s="121"/>
      <c r="H449" s="121"/>
    </row>
    <row r="450" spans="4:8" x14ac:dyDescent="0.25">
      <c r="D450" s="121"/>
      <c r="H450" s="121"/>
    </row>
    <row r="451" spans="4:8" x14ac:dyDescent="0.25">
      <c r="D451" s="121"/>
      <c r="H451" s="121"/>
    </row>
    <row r="452" spans="4:8" x14ac:dyDescent="0.25">
      <c r="D452" s="121"/>
      <c r="H452" s="121"/>
    </row>
    <row r="453" spans="4:8" x14ac:dyDescent="0.25">
      <c r="D453" s="121"/>
      <c r="H453" s="121"/>
    </row>
    <row r="454" spans="4:8" x14ac:dyDescent="0.25">
      <c r="D454" s="121"/>
      <c r="H454" s="121"/>
    </row>
    <row r="455" spans="4:8" x14ac:dyDescent="0.25">
      <c r="D455" s="121"/>
      <c r="H455" s="121"/>
    </row>
    <row r="456" spans="4:8" x14ac:dyDescent="0.25">
      <c r="D456" s="121"/>
      <c r="H456" s="121"/>
    </row>
    <row r="457" spans="4:8" x14ac:dyDescent="0.25">
      <c r="D457" s="121"/>
      <c r="H457" s="121"/>
    </row>
    <row r="458" spans="4:8" x14ac:dyDescent="0.25">
      <c r="D458" s="121"/>
      <c r="H458" s="121"/>
    </row>
    <row r="459" spans="4:8" x14ac:dyDescent="0.25">
      <c r="D459" s="121"/>
      <c r="H459" s="121"/>
    </row>
    <row r="460" spans="4:8" x14ac:dyDescent="0.25">
      <c r="D460" s="121"/>
      <c r="H460" s="121"/>
    </row>
    <row r="461" spans="4:8" x14ac:dyDescent="0.25">
      <c r="D461" s="121"/>
      <c r="H461" s="121"/>
    </row>
    <row r="462" spans="4:8" x14ac:dyDescent="0.25">
      <c r="D462" s="121"/>
      <c r="H462" s="121"/>
    </row>
    <row r="463" spans="4:8" x14ac:dyDescent="0.25">
      <c r="D463" s="121"/>
      <c r="H463" s="121"/>
    </row>
    <row r="464" spans="4:8" x14ac:dyDescent="0.25">
      <c r="D464" s="121"/>
      <c r="H464" s="121"/>
    </row>
    <row r="465" spans="4:8" x14ac:dyDescent="0.25">
      <c r="D465" s="121"/>
      <c r="H465" s="121"/>
    </row>
    <row r="466" spans="4:8" x14ac:dyDescent="0.25">
      <c r="D466" s="121"/>
      <c r="H466" s="121"/>
    </row>
    <row r="467" spans="4:8" x14ac:dyDescent="0.25">
      <c r="D467" s="121"/>
      <c r="H467" s="121"/>
    </row>
    <row r="468" spans="4:8" x14ac:dyDescent="0.25">
      <c r="D468" s="121"/>
      <c r="H468" s="121"/>
    </row>
    <row r="469" spans="4:8" x14ac:dyDescent="0.25">
      <c r="D469" s="121"/>
      <c r="H469" s="121"/>
    </row>
    <row r="470" spans="4:8" x14ac:dyDescent="0.25">
      <c r="D470" s="121"/>
      <c r="H470" s="121"/>
    </row>
    <row r="471" spans="4:8" x14ac:dyDescent="0.25">
      <c r="D471" s="121"/>
      <c r="H471" s="121"/>
    </row>
    <row r="472" spans="4:8" x14ac:dyDescent="0.25">
      <c r="D472" s="121"/>
      <c r="H472" s="121"/>
    </row>
    <row r="473" spans="4:8" x14ac:dyDescent="0.25">
      <c r="D473" s="121"/>
      <c r="H473" s="121"/>
    </row>
    <row r="474" spans="4:8" x14ac:dyDescent="0.25">
      <c r="D474" s="121"/>
      <c r="H474" s="121"/>
    </row>
    <row r="475" spans="4:8" x14ac:dyDescent="0.25">
      <c r="D475" s="121"/>
      <c r="H475" s="121"/>
    </row>
    <row r="476" spans="4:8" x14ac:dyDescent="0.25">
      <c r="D476" s="121"/>
      <c r="H476" s="121"/>
    </row>
    <row r="477" spans="4:8" x14ac:dyDescent="0.25">
      <c r="D477" s="121"/>
      <c r="H477" s="121"/>
    </row>
    <row r="478" spans="4:8" x14ac:dyDescent="0.25">
      <c r="D478" s="121"/>
      <c r="H478" s="121"/>
    </row>
    <row r="479" spans="4:8" x14ac:dyDescent="0.25">
      <c r="D479" s="121"/>
      <c r="H479" s="121"/>
    </row>
    <row r="480" spans="4:8" x14ac:dyDescent="0.25">
      <c r="D480" s="121"/>
      <c r="H480" s="121"/>
    </row>
    <row r="481" spans="4:8" x14ac:dyDescent="0.25">
      <c r="D481" s="121"/>
      <c r="H481" s="121"/>
    </row>
    <row r="482" spans="4:8" x14ac:dyDescent="0.25">
      <c r="D482" s="121"/>
      <c r="H482" s="121"/>
    </row>
    <row r="483" spans="4:8" x14ac:dyDescent="0.25">
      <c r="D483" s="121"/>
      <c r="H483" s="121"/>
    </row>
    <row r="484" spans="4:8" x14ac:dyDescent="0.25">
      <c r="D484" s="121"/>
      <c r="H484" s="121"/>
    </row>
    <row r="485" spans="4:8" x14ac:dyDescent="0.25">
      <c r="D485" s="121"/>
      <c r="H485" s="121"/>
    </row>
    <row r="486" spans="4:8" x14ac:dyDescent="0.25">
      <c r="D486" s="121"/>
      <c r="H486" s="121"/>
    </row>
    <row r="487" spans="4:8" x14ac:dyDescent="0.25">
      <c r="D487" s="121"/>
      <c r="H487" s="121"/>
    </row>
    <row r="488" spans="4:8" x14ac:dyDescent="0.25">
      <c r="D488" s="121"/>
      <c r="H488" s="121"/>
    </row>
    <row r="489" spans="4:8" x14ac:dyDescent="0.25">
      <c r="D489" s="121"/>
      <c r="H489" s="121"/>
    </row>
    <row r="490" spans="4:8" x14ac:dyDescent="0.25">
      <c r="D490" s="121"/>
      <c r="H490" s="121"/>
    </row>
    <row r="491" spans="4:8" x14ac:dyDescent="0.25">
      <c r="D491" s="121"/>
      <c r="H491" s="121"/>
    </row>
    <row r="492" spans="4:8" x14ac:dyDescent="0.25">
      <c r="D492" s="121"/>
      <c r="H492" s="121"/>
    </row>
    <row r="493" spans="4:8" x14ac:dyDescent="0.25">
      <c r="D493" s="121"/>
      <c r="H493" s="121"/>
    </row>
    <row r="494" spans="4:8" x14ac:dyDescent="0.25">
      <c r="D494" s="121"/>
      <c r="H494" s="121"/>
    </row>
    <row r="495" spans="4:8" x14ac:dyDescent="0.25">
      <c r="D495" s="121"/>
      <c r="H495" s="121"/>
    </row>
    <row r="496" spans="4:8" x14ac:dyDescent="0.25">
      <c r="D496" s="121"/>
      <c r="H496" s="121"/>
    </row>
    <row r="497" spans="4:8" x14ac:dyDescent="0.25">
      <c r="D497" s="121"/>
      <c r="H497" s="121"/>
    </row>
    <row r="498" spans="4:8" x14ac:dyDescent="0.25">
      <c r="D498" s="121"/>
      <c r="H498" s="121"/>
    </row>
    <row r="499" spans="4:8" x14ac:dyDescent="0.25">
      <c r="D499" s="121"/>
      <c r="H499" s="121"/>
    </row>
    <row r="500" spans="4:8" x14ac:dyDescent="0.25">
      <c r="D500" s="121"/>
      <c r="H500" s="121"/>
    </row>
    <row r="501" spans="4:8" x14ac:dyDescent="0.25">
      <c r="D501" s="121"/>
      <c r="H501" s="121"/>
    </row>
    <row r="502" spans="4:8" x14ac:dyDescent="0.25">
      <c r="D502" s="121"/>
      <c r="H502" s="121"/>
    </row>
    <row r="503" spans="4:8" x14ac:dyDescent="0.25">
      <c r="D503" s="121"/>
      <c r="H503" s="121"/>
    </row>
    <row r="504" spans="4:8" x14ac:dyDescent="0.25">
      <c r="D504" s="121"/>
      <c r="H504" s="121"/>
    </row>
    <row r="505" spans="4:8" x14ac:dyDescent="0.25">
      <c r="D505" s="121"/>
      <c r="H505" s="121"/>
    </row>
    <row r="506" spans="4:8" x14ac:dyDescent="0.25">
      <c r="D506" s="121"/>
      <c r="H506" s="121"/>
    </row>
    <row r="507" spans="4:8" x14ac:dyDescent="0.25">
      <c r="D507" s="121"/>
      <c r="H507" s="121"/>
    </row>
    <row r="508" spans="4:8" x14ac:dyDescent="0.25">
      <c r="D508" s="121"/>
      <c r="H508" s="121"/>
    </row>
    <row r="509" spans="4:8" x14ac:dyDescent="0.25">
      <c r="D509" s="121"/>
      <c r="H509" s="121"/>
    </row>
    <row r="510" spans="4:8" x14ac:dyDescent="0.25">
      <c r="D510" s="121"/>
      <c r="H510" s="121"/>
    </row>
    <row r="511" spans="4:8" x14ac:dyDescent="0.25">
      <c r="D511" s="121"/>
      <c r="H511" s="121"/>
    </row>
    <row r="512" spans="4:8" x14ac:dyDescent="0.25">
      <c r="D512" s="121"/>
      <c r="H512" s="121"/>
    </row>
    <row r="513" spans="4:8" x14ac:dyDescent="0.25">
      <c r="D513" s="121"/>
      <c r="H513" s="121"/>
    </row>
    <row r="514" spans="4:8" x14ac:dyDescent="0.25">
      <c r="D514" s="121"/>
      <c r="H514" s="121"/>
    </row>
    <row r="515" spans="4:8" x14ac:dyDescent="0.25">
      <c r="D515" s="121"/>
      <c r="H515" s="121"/>
    </row>
    <row r="516" spans="4:8" x14ac:dyDescent="0.25">
      <c r="D516" s="121"/>
      <c r="H516" s="121"/>
    </row>
    <row r="517" spans="4:8" x14ac:dyDescent="0.25">
      <c r="D517" s="121"/>
      <c r="H517" s="121"/>
    </row>
    <row r="518" spans="4:8" x14ac:dyDescent="0.25">
      <c r="D518" s="121"/>
      <c r="H518" s="121"/>
    </row>
    <row r="519" spans="4:8" x14ac:dyDescent="0.25">
      <c r="D519" s="121"/>
      <c r="H519" s="121"/>
    </row>
    <row r="520" spans="4:8" x14ac:dyDescent="0.25">
      <c r="D520" s="121"/>
      <c r="H520" s="121"/>
    </row>
    <row r="521" spans="4:8" x14ac:dyDescent="0.25">
      <c r="D521" s="121"/>
      <c r="H521" s="121"/>
    </row>
    <row r="522" spans="4:8" x14ac:dyDescent="0.25">
      <c r="D522" s="121"/>
      <c r="H522" s="121"/>
    </row>
    <row r="523" spans="4:8" x14ac:dyDescent="0.25">
      <c r="D523" s="121"/>
      <c r="H523" s="121"/>
    </row>
    <row r="524" spans="4:8" x14ac:dyDescent="0.25">
      <c r="D524" s="121"/>
      <c r="H524" s="121"/>
    </row>
    <row r="525" spans="4:8" x14ac:dyDescent="0.25">
      <c r="D525" s="121"/>
      <c r="H525" s="121"/>
    </row>
    <row r="526" spans="4:8" x14ac:dyDescent="0.25">
      <c r="D526" s="121"/>
      <c r="H526" s="121"/>
    </row>
    <row r="527" spans="4:8" x14ac:dyDescent="0.25">
      <c r="D527" s="121"/>
      <c r="H527" s="121"/>
    </row>
    <row r="528" spans="4:8" x14ac:dyDescent="0.25">
      <c r="D528" s="121"/>
      <c r="H528" s="121"/>
    </row>
    <row r="529" spans="4:8" x14ac:dyDescent="0.25">
      <c r="D529" s="121"/>
      <c r="H529" s="121"/>
    </row>
    <row r="530" spans="4:8" x14ac:dyDescent="0.25">
      <c r="D530" s="121"/>
      <c r="H530" s="121"/>
    </row>
    <row r="531" spans="4:8" x14ac:dyDescent="0.25">
      <c r="D531" s="121"/>
      <c r="H531" s="121"/>
    </row>
    <row r="532" spans="4:8" x14ac:dyDescent="0.25">
      <c r="D532" s="121"/>
      <c r="H532" s="121"/>
    </row>
    <row r="533" spans="4:8" x14ac:dyDescent="0.25">
      <c r="D533" s="121"/>
      <c r="H533" s="121"/>
    </row>
    <row r="534" spans="4:8" x14ac:dyDescent="0.25">
      <c r="D534" s="121"/>
      <c r="H534" s="121"/>
    </row>
    <row r="535" spans="4:8" x14ac:dyDescent="0.25">
      <c r="D535" s="121"/>
      <c r="H535" s="121"/>
    </row>
    <row r="536" spans="4:8" x14ac:dyDescent="0.25">
      <c r="D536" s="121"/>
      <c r="H536" s="121"/>
    </row>
    <row r="537" spans="4:8" x14ac:dyDescent="0.25">
      <c r="D537" s="121"/>
      <c r="H537" s="121"/>
    </row>
    <row r="538" spans="4:8" x14ac:dyDescent="0.25">
      <c r="D538" s="121"/>
      <c r="H538" s="121"/>
    </row>
    <row r="539" spans="4:8" x14ac:dyDescent="0.25">
      <c r="D539" s="121"/>
      <c r="H539" s="121"/>
    </row>
    <row r="540" spans="4:8" x14ac:dyDescent="0.25">
      <c r="D540" s="121"/>
      <c r="H540" s="121"/>
    </row>
    <row r="541" spans="4:8" x14ac:dyDescent="0.25">
      <c r="D541" s="121"/>
      <c r="H541" s="121"/>
    </row>
    <row r="542" spans="4:8" x14ac:dyDescent="0.25">
      <c r="D542" s="121"/>
      <c r="H542" s="121"/>
    </row>
    <row r="543" spans="4:8" x14ac:dyDescent="0.25">
      <c r="D543" s="121"/>
      <c r="H543" s="121"/>
    </row>
    <row r="544" spans="4:8" x14ac:dyDescent="0.25">
      <c r="D544" s="121"/>
      <c r="H544" s="121"/>
    </row>
    <row r="545" spans="4:8" x14ac:dyDescent="0.25">
      <c r="D545" s="121"/>
      <c r="H545" s="121"/>
    </row>
    <row r="546" spans="4:8" x14ac:dyDescent="0.25">
      <c r="D546" s="121"/>
      <c r="H546" s="121"/>
    </row>
    <row r="547" spans="4:8" x14ac:dyDescent="0.25">
      <c r="D547" s="121"/>
      <c r="H547" s="121"/>
    </row>
    <row r="548" spans="4:8" x14ac:dyDescent="0.25">
      <c r="D548" s="121"/>
      <c r="H548" s="121"/>
    </row>
    <row r="549" spans="4:8" x14ac:dyDescent="0.25">
      <c r="D549" s="121"/>
      <c r="H549" s="121"/>
    </row>
    <row r="550" spans="4:8" x14ac:dyDescent="0.25">
      <c r="D550" s="121"/>
      <c r="H550" s="121"/>
    </row>
    <row r="551" spans="4:8" x14ac:dyDescent="0.25">
      <c r="D551" s="121"/>
      <c r="H551" s="121"/>
    </row>
    <row r="552" spans="4:8" x14ac:dyDescent="0.25">
      <c r="D552" s="121"/>
      <c r="H552" s="121"/>
    </row>
    <row r="553" spans="4:8" x14ac:dyDescent="0.25">
      <c r="D553" s="121"/>
      <c r="H553" s="121"/>
    </row>
    <row r="554" spans="4:8" x14ac:dyDescent="0.25">
      <c r="D554" s="121"/>
      <c r="H554" s="121"/>
    </row>
    <row r="555" spans="4:8" x14ac:dyDescent="0.25">
      <c r="D555" s="121"/>
      <c r="H555" s="121"/>
    </row>
    <row r="556" spans="4:8" x14ac:dyDescent="0.25">
      <c r="D556" s="121"/>
      <c r="H556" s="121"/>
    </row>
    <row r="557" spans="4:8" x14ac:dyDescent="0.25">
      <c r="D557" s="121"/>
      <c r="H557" s="121"/>
    </row>
    <row r="558" spans="4:8" x14ac:dyDescent="0.25">
      <c r="D558" s="121"/>
      <c r="H558" s="121"/>
    </row>
    <row r="559" spans="4:8" x14ac:dyDescent="0.25">
      <c r="D559" s="121"/>
      <c r="H559" s="121"/>
    </row>
    <row r="560" spans="4:8" x14ac:dyDescent="0.25">
      <c r="D560" s="121"/>
      <c r="H560" s="121"/>
    </row>
    <row r="561" spans="4:8" x14ac:dyDescent="0.25">
      <c r="D561" s="121"/>
      <c r="H561" s="121"/>
    </row>
    <row r="562" spans="4:8" x14ac:dyDescent="0.25">
      <c r="D562" s="121"/>
      <c r="H562" s="121"/>
    </row>
    <row r="563" spans="4:8" x14ac:dyDescent="0.25">
      <c r="D563" s="121"/>
      <c r="H563" s="121"/>
    </row>
    <row r="564" spans="4:8" x14ac:dyDescent="0.25">
      <c r="D564" s="121"/>
      <c r="H564" s="121"/>
    </row>
    <row r="565" spans="4:8" x14ac:dyDescent="0.25">
      <c r="D565" s="121"/>
      <c r="H565" s="121"/>
    </row>
    <row r="566" spans="4:8" x14ac:dyDescent="0.25">
      <c r="D566" s="121"/>
      <c r="H566" s="121"/>
    </row>
    <row r="567" spans="4:8" x14ac:dyDescent="0.25">
      <c r="D567" s="121"/>
      <c r="H567" s="121"/>
    </row>
    <row r="568" spans="4:8" x14ac:dyDescent="0.25">
      <c r="D568" s="121"/>
      <c r="H568" s="121"/>
    </row>
    <row r="569" spans="4:8" x14ac:dyDescent="0.25">
      <c r="D569" s="121"/>
      <c r="H569" s="121"/>
    </row>
    <row r="570" spans="4:8" x14ac:dyDescent="0.25">
      <c r="D570" s="121"/>
      <c r="H570" s="121"/>
    </row>
    <row r="571" spans="4:8" x14ac:dyDescent="0.25">
      <c r="D571" s="121"/>
      <c r="H571" s="121"/>
    </row>
    <row r="572" spans="4:8" x14ac:dyDescent="0.25">
      <c r="D572" s="121"/>
      <c r="H572" s="121"/>
    </row>
    <row r="573" spans="4:8" x14ac:dyDescent="0.25">
      <c r="D573" s="121"/>
      <c r="H573" s="121"/>
    </row>
    <row r="574" spans="4:8" x14ac:dyDescent="0.25">
      <c r="D574" s="121"/>
      <c r="H574" s="121"/>
    </row>
    <row r="575" spans="4:8" x14ac:dyDescent="0.25">
      <c r="D575" s="121"/>
      <c r="H575" s="121"/>
    </row>
    <row r="576" spans="4:8" x14ac:dyDescent="0.25">
      <c r="D576" s="121"/>
      <c r="H576" s="121"/>
    </row>
    <row r="577" spans="4:8" x14ac:dyDescent="0.25">
      <c r="D577" s="121"/>
      <c r="H577" s="121"/>
    </row>
    <row r="578" spans="4:8" x14ac:dyDescent="0.25">
      <c r="D578" s="121"/>
      <c r="H578" s="121"/>
    </row>
    <row r="579" spans="4:8" x14ac:dyDescent="0.25">
      <c r="D579" s="121"/>
      <c r="H579" s="121"/>
    </row>
    <row r="580" spans="4:8" x14ac:dyDescent="0.25">
      <c r="D580" s="121"/>
      <c r="H580" s="121"/>
    </row>
    <row r="581" spans="4:8" x14ac:dyDescent="0.25">
      <c r="D581" s="121"/>
      <c r="H581" s="121"/>
    </row>
    <row r="582" spans="4:8" x14ac:dyDescent="0.25">
      <c r="D582" s="121"/>
      <c r="H582" s="121"/>
    </row>
    <row r="583" spans="4:8" x14ac:dyDescent="0.25">
      <c r="D583" s="121"/>
      <c r="H583" s="121"/>
    </row>
    <row r="584" spans="4:8" x14ac:dyDescent="0.25">
      <c r="D584" s="121"/>
      <c r="H584" s="121"/>
    </row>
    <row r="585" spans="4:8" x14ac:dyDescent="0.25">
      <c r="D585" s="121"/>
      <c r="H585" s="121"/>
    </row>
    <row r="586" spans="4:8" x14ac:dyDescent="0.25">
      <c r="D586" s="121"/>
      <c r="H586" s="121"/>
    </row>
    <row r="587" spans="4:8" x14ac:dyDescent="0.25">
      <c r="D587" s="121"/>
      <c r="H587" s="121"/>
    </row>
    <row r="588" spans="4:8" x14ac:dyDescent="0.25">
      <c r="D588" s="121"/>
      <c r="H588" s="121"/>
    </row>
    <row r="589" spans="4:8" x14ac:dyDescent="0.25">
      <c r="D589" s="121"/>
      <c r="H589" s="121"/>
    </row>
    <row r="590" spans="4:8" x14ac:dyDescent="0.25">
      <c r="D590" s="121"/>
      <c r="H590" s="121"/>
    </row>
    <row r="591" spans="4:8" x14ac:dyDescent="0.25">
      <c r="D591" s="121"/>
      <c r="H591" s="121"/>
    </row>
    <row r="592" spans="4:8" x14ac:dyDescent="0.25">
      <c r="D592" s="121"/>
      <c r="H592" s="121"/>
    </row>
    <row r="593" spans="4:8" x14ac:dyDescent="0.25">
      <c r="D593" s="121"/>
      <c r="H593" s="121"/>
    </row>
    <row r="594" spans="4:8" x14ac:dyDescent="0.25">
      <c r="D594" s="121"/>
      <c r="H594" s="121"/>
    </row>
    <row r="595" spans="4:8" x14ac:dyDescent="0.25">
      <c r="D595" s="121"/>
      <c r="H595" s="121"/>
    </row>
    <row r="596" spans="4:8" x14ac:dyDescent="0.25">
      <c r="D596" s="121"/>
      <c r="H596" s="121"/>
    </row>
    <row r="597" spans="4:8" x14ac:dyDescent="0.25">
      <c r="D597" s="121"/>
      <c r="H597" s="121"/>
    </row>
    <row r="598" spans="4:8" x14ac:dyDescent="0.25">
      <c r="D598" s="121"/>
      <c r="H598" s="121"/>
    </row>
    <row r="599" spans="4:8" x14ac:dyDescent="0.25">
      <c r="D599" s="121"/>
      <c r="H599" s="121"/>
    </row>
    <row r="600" spans="4:8" x14ac:dyDescent="0.25">
      <c r="D600" s="121"/>
      <c r="H600" s="121"/>
    </row>
    <row r="601" spans="4:8" x14ac:dyDescent="0.25">
      <c r="D601" s="121"/>
      <c r="H601" s="121"/>
    </row>
    <row r="602" spans="4:8" x14ac:dyDescent="0.25">
      <c r="D602" s="121"/>
      <c r="H602" s="121"/>
    </row>
    <row r="603" spans="4:8" x14ac:dyDescent="0.25">
      <c r="D603" s="121"/>
      <c r="H603" s="121"/>
    </row>
    <row r="604" spans="4:8" x14ac:dyDescent="0.25">
      <c r="D604" s="121"/>
      <c r="H604" s="121"/>
    </row>
    <row r="605" spans="4:8" x14ac:dyDescent="0.25">
      <c r="D605" s="121"/>
      <c r="H605" s="121"/>
    </row>
    <row r="606" spans="4:8" x14ac:dyDescent="0.25">
      <c r="D606" s="121"/>
      <c r="H606" s="121"/>
    </row>
    <row r="607" spans="4:8" x14ac:dyDescent="0.25">
      <c r="D607" s="121"/>
      <c r="H607" s="121"/>
    </row>
    <row r="608" spans="4:8" x14ac:dyDescent="0.25">
      <c r="D608" s="121"/>
      <c r="H608" s="121"/>
    </row>
    <row r="609" spans="4:8" x14ac:dyDescent="0.25">
      <c r="D609" s="121"/>
      <c r="H609" s="121"/>
    </row>
    <row r="610" spans="4:8" x14ac:dyDescent="0.25">
      <c r="D610" s="121"/>
      <c r="H610" s="121"/>
    </row>
    <row r="611" spans="4:8" x14ac:dyDescent="0.25">
      <c r="D611" s="121"/>
      <c r="H611" s="121"/>
    </row>
    <row r="612" spans="4:8" x14ac:dyDescent="0.25">
      <c r="D612" s="121"/>
      <c r="H612" s="121"/>
    </row>
    <row r="613" spans="4:8" x14ac:dyDescent="0.25">
      <c r="D613" s="121"/>
      <c r="H613" s="121"/>
    </row>
    <row r="614" spans="4:8" x14ac:dyDescent="0.25">
      <c r="D614" s="121"/>
      <c r="H614" s="121"/>
    </row>
    <row r="615" spans="4:8" x14ac:dyDescent="0.25">
      <c r="D615" s="121"/>
      <c r="H615" s="121"/>
    </row>
    <row r="616" spans="4:8" x14ac:dyDescent="0.25">
      <c r="D616" s="121"/>
      <c r="H616" s="121"/>
    </row>
    <row r="617" spans="4:8" x14ac:dyDescent="0.25">
      <c r="D617" s="121"/>
      <c r="H617" s="121"/>
    </row>
    <row r="618" spans="4:8" x14ac:dyDescent="0.25">
      <c r="D618" s="121"/>
      <c r="H618" s="121"/>
    </row>
    <row r="619" spans="4:8" x14ac:dyDescent="0.25">
      <c r="D619" s="121"/>
      <c r="H619" s="121"/>
    </row>
    <row r="620" spans="4:8" x14ac:dyDescent="0.25">
      <c r="D620" s="121"/>
      <c r="H620" s="121"/>
    </row>
    <row r="621" spans="4:8" x14ac:dyDescent="0.25">
      <c r="D621" s="121"/>
      <c r="H621" s="121"/>
    </row>
    <row r="622" spans="4:8" x14ac:dyDescent="0.25">
      <c r="D622" s="121"/>
      <c r="H622" s="121"/>
    </row>
    <row r="623" spans="4:8" x14ac:dyDescent="0.25">
      <c r="D623" s="121"/>
      <c r="H623" s="121"/>
    </row>
    <row r="624" spans="4:8" x14ac:dyDescent="0.25">
      <c r="D624" s="121"/>
      <c r="H624" s="121"/>
    </row>
    <row r="625" spans="4:8" x14ac:dyDescent="0.25">
      <c r="D625" s="121"/>
      <c r="H625" s="121"/>
    </row>
    <row r="626" spans="4:8" x14ac:dyDescent="0.25">
      <c r="D626" s="121"/>
      <c r="H626" s="121"/>
    </row>
    <row r="627" spans="4:8" x14ac:dyDescent="0.25">
      <c r="D627" s="121"/>
      <c r="H627" s="121"/>
    </row>
    <row r="628" spans="4:8" x14ac:dyDescent="0.25">
      <c r="D628" s="121"/>
      <c r="H628" s="121"/>
    </row>
    <row r="629" spans="4:8" x14ac:dyDescent="0.25">
      <c r="D629" s="121"/>
      <c r="H629" s="121"/>
    </row>
    <row r="630" spans="4:8" x14ac:dyDescent="0.25">
      <c r="D630" s="121"/>
      <c r="H630" s="121"/>
    </row>
    <row r="631" spans="4:8" x14ac:dyDescent="0.25">
      <c r="D631" s="121"/>
      <c r="H631" s="121"/>
    </row>
    <row r="632" spans="4:8" x14ac:dyDescent="0.25">
      <c r="D632" s="121"/>
      <c r="H632" s="121"/>
    </row>
    <row r="633" spans="4:8" x14ac:dyDescent="0.25">
      <c r="D633" s="121"/>
      <c r="H633" s="121"/>
    </row>
    <row r="634" spans="4:8" x14ac:dyDescent="0.25">
      <c r="D634" s="121"/>
      <c r="H634" s="121"/>
    </row>
    <row r="635" spans="4:8" x14ac:dyDescent="0.25">
      <c r="D635" s="121"/>
      <c r="H635" s="121"/>
    </row>
    <row r="636" spans="4:8" x14ac:dyDescent="0.25">
      <c r="D636" s="121"/>
      <c r="H636" s="121"/>
    </row>
    <row r="637" spans="4:8" x14ac:dyDescent="0.25">
      <c r="D637" s="121"/>
      <c r="H637" s="121"/>
    </row>
    <row r="638" spans="4:8" x14ac:dyDescent="0.25">
      <c r="D638" s="121"/>
      <c r="H638" s="121"/>
    </row>
    <row r="639" spans="4:8" x14ac:dyDescent="0.25">
      <c r="D639" s="121"/>
      <c r="H639" s="121"/>
    </row>
    <row r="640" spans="4:8" x14ac:dyDescent="0.25">
      <c r="D640" s="121"/>
      <c r="H640" s="121"/>
    </row>
    <row r="641" spans="4:8" x14ac:dyDescent="0.25">
      <c r="D641" s="121"/>
      <c r="H641" s="121"/>
    </row>
    <row r="642" spans="4:8" x14ac:dyDescent="0.25">
      <c r="D642" s="121"/>
      <c r="H642" s="121"/>
    </row>
    <row r="643" spans="4:8" x14ac:dyDescent="0.25">
      <c r="D643" s="121"/>
      <c r="H643" s="121"/>
    </row>
    <row r="644" spans="4:8" x14ac:dyDescent="0.25">
      <c r="D644" s="121"/>
      <c r="H644" s="121"/>
    </row>
    <row r="645" spans="4:8" x14ac:dyDescent="0.25">
      <c r="D645" s="121"/>
      <c r="H645" s="121"/>
    </row>
    <row r="646" spans="4:8" x14ac:dyDescent="0.25">
      <c r="D646" s="121"/>
      <c r="H646" s="121"/>
    </row>
    <row r="647" spans="4:8" x14ac:dyDescent="0.25">
      <c r="D647" s="121"/>
      <c r="H647" s="121"/>
    </row>
    <row r="648" spans="4:8" x14ac:dyDescent="0.25">
      <c r="D648" s="121"/>
      <c r="H648" s="121"/>
    </row>
    <row r="649" spans="4:8" x14ac:dyDescent="0.25">
      <c r="D649" s="121"/>
      <c r="H649" s="121"/>
    </row>
    <row r="650" spans="4:8" x14ac:dyDescent="0.25">
      <c r="D650" s="121"/>
      <c r="H650" s="121"/>
    </row>
    <row r="651" spans="4:8" x14ac:dyDescent="0.25">
      <c r="D651" s="121"/>
      <c r="H651" s="121"/>
    </row>
    <row r="652" spans="4:8" x14ac:dyDescent="0.25">
      <c r="D652" s="121"/>
      <c r="H652" s="121"/>
    </row>
    <row r="653" spans="4:8" x14ac:dyDescent="0.25">
      <c r="D653" s="121"/>
      <c r="H653" s="121"/>
    </row>
    <row r="654" spans="4:8" x14ac:dyDescent="0.25">
      <c r="D654" s="121"/>
      <c r="H654" s="121"/>
    </row>
    <row r="655" spans="4:8" x14ac:dyDescent="0.25">
      <c r="D655" s="121"/>
      <c r="H655" s="121"/>
    </row>
    <row r="656" spans="4:8" x14ac:dyDescent="0.25">
      <c r="D656" s="121"/>
      <c r="H656" s="121"/>
    </row>
    <row r="657" spans="4:8" x14ac:dyDescent="0.25">
      <c r="D657" s="121"/>
      <c r="H657" s="121"/>
    </row>
    <row r="658" spans="4:8" x14ac:dyDescent="0.25">
      <c r="D658" s="121"/>
      <c r="H658" s="121"/>
    </row>
    <row r="659" spans="4:8" x14ac:dyDescent="0.25">
      <c r="D659" s="121"/>
      <c r="H659" s="121"/>
    </row>
    <row r="660" spans="4:8" x14ac:dyDescent="0.25">
      <c r="D660" s="121"/>
      <c r="H660" s="121"/>
    </row>
    <row r="661" spans="4:8" x14ac:dyDescent="0.25">
      <c r="D661" s="121"/>
      <c r="H661" s="121"/>
    </row>
    <row r="662" spans="4:8" x14ac:dyDescent="0.25">
      <c r="D662" s="121"/>
      <c r="H662" s="121"/>
    </row>
    <row r="663" spans="4:8" x14ac:dyDescent="0.25">
      <c r="D663" s="121"/>
      <c r="H663" s="121"/>
    </row>
    <row r="664" spans="4:8" x14ac:dyDescent="0.25">
      <c r="D664" s="121"/>
      <c r="H664" s="121"/>
    </row>
    <row r="665" spans="4:8" x14ac:dyDescent="0.25">
      <c r="D665" s="121"/>
      <c r="H665" s="121"/>
    </row>
    <row r="666" spans="4:8" x14ac:dyDescent="0.25">
      <c r="D666" s="121"/>
      <c r="H666" s="121"/>
    </row>
    <row r="667" spans="4:8" x14ac:dyDescent="0.25">
      <c r="D667" s="121"/>
      <c r="H667" s="121"/>
    </row>
    <row r="668" spans="4:8" x14ac:dyDescent="0.25">
      <c r="D668" s="121"/>
      <c r="H668" s="121"/>
    </row>
    <row r="669" spans="4:8" x14ac:dyDescent="0.25">
      <c r="D669" s="121"/>
      <c r="H669" s="121"/>
    </row>
    <row r="670" spans="4:8" x14ac:dyDescent="0.25">
      <c r="D670" s="121"/>
      <c r="H670" s="121"/>
    </row>
    <row r="671" spans="4:8" x14ac:dyDescent="0.25">
      <c r="D671" s="121"/>
      <c r="H671" s="121"/>
    </row>
    <row r="672" spans="4:8" x14ac:dyDescent="0.25">
      <c r="D672" s="121"/>
      <c r="H672" s="121"/>
    </row>
    <row r="673" spans="4:8" x14ac:dyDescent="0.25">
      <c r="D673" s="121"/>
      <c r="H673" s="121"/>
    </row>
    <row r="674" spans="4:8" x14ac:dyDescent="0.25">
      <c r="D674" s="121"/>
      <c r="H674" s="121"/>
    </row>
    <row r="675" spans="4:8" x14ac:dyDescent="0.25">
      <c r="D675" s="121"/>
      <c r="H675" s="121"/>
    </row>
    <row r="676" spans="4:8" x14ac:dyDescent="0.25">
      <c r="D676" s="121"/>
      <c r="H676" s="121"/>
    </row>
    <row r="677" spans="4:8" x14ac:dyDescent="0.25">
      <c r="D677" s="121"/>
      <c r="H677" s="121"/>
    </row>
    <row r="678" spans="4:8" x14ac:dyDescent="0.25">
      <c r="D678" s="121"/>
      <c r="H678" s="121"/>
    </row>
    <row r="679" spans="4:8" x14ac:dyDescent="0.25">
      <c r="D679" s="121"/>
      <c r="H679" s="121"/>
    </row>
    <row r="680" spans="4:8" x14ac:dyDescent="0.25">
      <c r="D680" s="121"/>
      <c r="H680" s="121"/>
    </row>
    <row r="681" spans="4:8" x14ac:dyDescent="0.25">
      <c r="D681" s="121"/>
      <c r="H681" s="121"/>
    </row>
    <row r="682" spans="4:8" x14ac:dyDescent="0.25">
      <c r="D682" s="121"/>
      <c r="H682" s="121"/>
    </row>
    <row r="683" spans="4:8" x14ac:dyDescent="0.25">
      <c r="D683" s="121"/>
      <c r="H683" s="121"/>
    </row>
    <row r="684" spans="4:8" x14ac:dyDescent="0.25">
      <c r="D684" s="121"/>
      <c r="H684" s="121"/>
    </row>
    <row r="685" spans="4:8" x14ac:dyDescent="0.25">
      <c r="D685" s="121"/>
      <c r="H685" s="121"/>
    </row>
    <row r="686" spans="4:8" x14ac:dyDescent="0.25">
      <c r="D686" s="121"/>
      <c r="H686" s="121"/>
    </row>
    <row r="687" spans="4:8" x14ac:dyDescent="0.25">
      <c r="D687" s="121"/>
      <c r="H687" s="121"/>
    </row>
    <row r="688" spans="4:8" x14ac:dyDescent="0.25">
      <c r="D688" s="121"/>
      <c r="H688" s="121"/>
    </row>
    <row r="689" spans="4:8" x14ac:dyDescent="0.25">
      <c r="D689" s="121"/>
      <c r="H689" s="121"/>
    </row>
    <row r="690" spans="4:8" x14ac:dyDescent="0.25">
      <c r="D690" s="121"/>
      <c r="H690" s="121"/>
    </row>
    <row r="691" spans="4:8" x14ac:dyDescent="0.25">
      <c r="D691" s="121"/>
      <c r="H691" s="121"/>
    </row>
    <row r="692" spans="4:8" x14ac:dyDescent="0.25">
      <c r="D692" s="121"/>
      <c r="H692" s="121"/>
    </row>
    <row r="693" spans="4:8" x14ac:dyDescent="0.25">
      <c r="D693" s="121"/>
      <c r="H693" s="121"/>
    </row>
    <row r="694" spans="4:8" x14ac:dyDescent="0.25">
      <c r="D694" s="121"/>
      <c r="H694" s="121"/>
    </row>
    <row r="695" spans="4:8" x14ac:dyDescent="0.25">
      <c r="D695" s="121"/>
      <c r="H695" s="121"/>
    </row>
    <row r="696" spans="4:8" x14ac:dyDescent="0.25">
      <c r="D696" s="121"/>
      <c r="H696" s="121"/>
    </row>
    <row r="697" spans="4:8" x14ac:dyDescent="0.25">
      <c r="D697" s="121"/>
      <c r="H697" s="121"/>
    </row>
    <row r="698" spans="4:8" x14ac:dyDescent="0.25">
      <c r="D698" s="121"/>
      <c r="H698" s="121"/>
    </row>
    <row r="699" spans="4:8" x14ac:dyDescent="0.25">
      <c r="D699" s="121"/>
      <c r="H699" s="121"/>
    </row>
    <row r="700" spans="4:8" x14ac:dyDescent="0.25">
      <c r="D700" s="121"/>
      <c r="H700" s="121"/>
    </row>
    <row r="701" spans="4:8" x14ac:dyDescent="0.25">
      <c r="D701" s="121"/>
      <c r="H701" s="121"/>
    </row>
    <row r="702" spans="4:8" x14ac:dyDescent="0.25">
      <c r="D702" s="121"/>
      <c r="H702" s="121"/>
    </row>
    <row r="703" spans="4:8" x14ac:dyDescent="0.25">
      <c r="D703" s="121"/>
      <c r="H703" s="121"/>
    </row>
    <row r="704" spans="4:8" x14ac:dyDescent="0.25">
      <c r="D704" s="121"/>
      <c r="H704" s="121"/>
    </row>
    <row r="705" spans="4:8" x14ac:dyDescent="0.25">
      <c r="D705" s="121"/>
      <c r="H705" s="121"/>
    </row>
    <row r="706" spans="4:8" x14ac:dyDescent="0.25">
      <c r="D706" s="121"/>
      <c r="H706" s="121"/>
    </row>
    <row r="707" spans="4:8" x14ac:dyDescent="0.25">
      <c r="D707" s="121"/>
      <c r="H707" s="121"/>
    </row>
    <row r="708" spans="4:8" x14ac:dyDescent="0.25">
      <c r="D708" s="121"/>
      <c r="H708" s="121"/>
    </row>
    <row r="709" spans="4:8" x14ac:dyDescent="0.25">
      <c r="D709" s="121"/>
      <c r="H709" s="121"/>
    </row>
    <row r="710" spans="4:8" x14ac:dyDescent="0.25">
      <c r="D710" s="121"/>
      <c r="H710" s="121"/>
    </row>
    <row r="711" spans="4:8" x14ac:dyDescent="0.25">
      <c r="D711" s="121"/>
      <c r="H711" s="121"/>
    </row>
    <row r="712" spans="4:8" x14ac:dyDescent="0.25">
      <c r="D712" s="121"/>
      <c r="H712" s="121"/>
    </row>
    <row r="713" spans="4:8" x14ac:dyDescent="0.25">
      <c r="D713" s="121"/>
      <c r="H713" s="121"/>
    </row>
    <row r="714" spans="4:8" x14ac:dyDescent="0.25">
      <c r="D714" s="121"/>
      <c r="H714" s="121"/>
    </row>
    <row r="715" spans="4:8" x14ac:dyDescent="0.25">
      <c r="D715" s="121"/>
      <c r="H715" s="121"/>
    </row>
    <row r="716" spans="4:8" x14ac:dyDescent="0.25">
      <c r="D716" s="121"/>
      <c r="H716" s="121"/>
    </row>
    <row r="717" spans="4:8" x14ac:dyDescent="0.25">
      <c r="D717" s="121"/>
      <c r="H717" s="121"/>
    </row>
    <row r="718" spans="4:8" x14ac:dyDescent="0.25">
      <c r="D718" s="121"/>
      <c r="H718" s="121"/>
    </row>
    <row r="719" spans="4:8" x14ac:dyDescent="0.25">
      <c r="D719" s="121"/>
      <c r="H719" s="121"/>
    </row>
    <row r="720" spans="4:8" x14ac:dyDescent="0.25">
      <c r="D720" s="121"/>
      <c r="H720" s="121"/>
    </row>
    <row r="721" spans="4:8" x14ac:dyDescent="0.25">
      <c r="D721" s="121"/>
      <c r="H721" s="121"/>
    </row>
    <row r="722" spans="4:8" x14ac:dyDescent="0.25">
      <c r="D722" s="121"/>
      <c r="H722" s="121"/>
    </row>
    <row r="723" spans="4:8" x14ac:dyDescent="0.25">
      <c r="D723" s="121"/>
      <c r="H723" s="121"/>
    </row>
    <row r="724" spans="4:8" x14ac:dyDescent="0.25">
      <c r="D724" s="121"/>
      <c r="H724" s="121"/>
    </row>
    <row r="725" spans="4:8" x14ac:dyDescent="0.25">
      <c r="D725" s="121"/>
      <c r="H725" s="121"/>
    </row>
    <row r="726" spans="4:8" x14ac:dyDescent="0.25">
      <c r="D726" s="121"/>
      <c r="H726" s="121"/>
    </row>
    <row r="727" spans="4:8" x14ac:dyDescent="0.25">
      <c r="D727" s="121"/>
      <c r="H727" s="121"/>
    </row>
    <row r="728" spans="4:8" x14ac:dyDescent="0.25">
      <c r="D728" s="121"/>
      <c r="H728" s="121"/>
    </row>
    <row r="729" spans="4:8" x14ac:dyDescent="0.25">
      <c r="D729" s="121"/>
      <c r="H729" s="121"/>
    </row>
    <row r="730" spans="4:8" x14ac:dyDescent="0.25">
      <c r="D730" s="121"/>
      <c r="H730" s="121"/>
    </row>
    <row r="731" spans="4:8" x14ac:dyDescent="0.25">
      <c r="D731" s="121"/>
      <c r="H731" s="121"/>
    </row>
    <row r="732" spans="4:8" x14ac:dyDescent="0.25">
      <c r="D732" s="121"/>
      <c r="H732" s="121"/>
    </row>
    <row r="733" spans="4:8" x14ac:dyDescent="0.25">
      <c r="D733" s="121"/>
      <c r="H733" s="121"/>
    </row>
    <row r="734" spans="4:8" x14ac:dyDescent="0.25">
      <c r="D734" s="121"/>
      <c r="H734" s="121"/>
    </row>
    <row r="735" spans="4:8" x14ac:dyDescent="0.25">
      <c r="D735" s="121"/>
      <c r="H735" s="121"/>
    </row>
    <row r="736" spans="4:8" x14ac:dyDescent="0.25">
      <c r="D736" s="121"/>
      <c r="H736" s="121"/>
    </row>
    <row r="737" spans="4:8" x14ac:dyDescent="0.25">
      <c r="D737" s="121"/>
      <c r="H737" s="121"/>
    </row>
    <row r="738" spans="4:8" x14ac:dyDescent="0.25">
      <c r="D738" s="121"/>
      <c r="H738" s="121"/>
    </row>
    <row r="739" spans="4:8" x14ac:dyDescent="0.25">
      <c r="D739" s="121"/>
      <c r="H739" s="121"/>
    </row>
    <row r="740" spans="4:8" x14ac:dyDescent="0.25">
      <c r="D740" s="121"/>
      <c r="H740" s="121"/>
    </row>
    <row r="741" spans="4:8" x14ac:dyDescent="0.25">
      <c r="D741" s="121"/>
      <c r="H741" s="121"/>
    </row>
    <row r="742" spans="4:8" x14ac:dyDescent="0.25">
      <c r="D742" s="121"/>
      <c r="H742" s="121"/>
    </row>
    <row r="743" spans="4:8" x14ac:dyDescent="0.25">
      <c r="D743" s="121"/>
      <c r="H743" s="121"/>
    </row>
    <row r="744" spans="4:8" x14ac:dyDescent="0.25">
      <c r="D744" s="121"/>
      <c r="H744" s="121"/>
    </row>
    <row r="745" spans="4:8" x14ac:dyDescent="0.25">
      <c r="D745" s="121"/>
      <c r="H745" s="121"/>
    </row>
    <row r="746" spans="4:8" x14ac:dyDescent="0.25">
      <c r="D746" s="121"/>
      <c r="H746" s="121"/>
    </row>
    <row r="747" spans="4:8" x14ac:dyDescent="0.25">
      <c r="D747" s="121"/>
      <c r="H747" s="121"/>
    </row>
    <row r="748" spans="4:8" x14ac:dyDescent="0.25">
      <c r="D748" s="121"/>
      <c r="H748" s="121"/>
    </row>
    <row r="749" spans="4:8" x14ac:dyDescent="0.25">
      <c r="D749" s="121"/>
      <c r="H749" s="121"/>
    </row>
    <row r="750" spans="4:8" x14ac:dyDescent="0.25">
      <c r="D750" s="121"/>
      <c r="H750" s="121"/>
    </row>
    <row r="751" spans="4:8" x14ac:dyDescent="0.25">
      <c r="D751" s="121"/>
      <c r="H751" s="121"/>
    </row>
    <row r="752" spans="4:8" x14ac:dyDescent="0.25">
      <c r="D752" s="121"/>
      <c r="H752" s="121"/>
    </row>
    <row r="753" spans="4:8" x14ac:dyDescent="0.25">
      <c r="D753" s="121"/>
      <c r="H753" s="121"/>
    </row>
    <row r="754" spans="4:8" x14ac:dyDescent="0.25">
      <c r="D754" s="121"/>
      <c r="H754" s="121"/>
    </row>
    <row r="755" spans="4:8" x14ac:dyDescent="0.25">
      <c r="D755" s="121"/>
      <c r="H755" s="121"/>
    </row>
    <row r="756" spans="4:8" x14ac:dyDescent="0.25">
      <c r="D756" s="121"/>
      <c r="H756" s="121"/>
    </row>
    <row r="757" spans="4:8" x14ac:dyDescent="0.25">
      <c r="D757" s="121"/>
      <c r="H757" s="121"/>
    </row>
    <row r="758" spans="4:8" x14ac:dyDescent="0.25">
      <c r="D758" s="121"/>
      <c r="H758" s="121"/>
    </row>
    <row r="759" spans="4:8" x14ac:dyDescent="0.25">
      <c r="D759" s="121"/>
      <c r="H759" s="121"/>
    </row>
    <row r="760" spans="4:8" x14ac:dyDescent="0.25">
      <c r="D760" s="121"/>
      <c r="H760" s="121"/>
    </row>
    <row r="761" spans="4:8" x14ac:dyDescent="0.25">
      <c r="D761" s="121"/>
      <c r="H761" s="121"/>
    </row>
    <row r="762" spans="4:8" x14ac:dyDescent="0.25">
      <c r="D762" s="121"/>
      <c r="H762" s="121"/>
    </row>
    <row r="763" spans="4:8" x14ac:dyDescent="0.25">
      <c r="D763" s="121"/>
      <c r="H763" s="121"/>
    </row>
    <row r="764" spans="4:8" x14ac:dyDescent="0.25">
      <c r="D764" s="121"/>
      <c r="H764" s="121"/>
    </row>
    <row r="765" spans="4:8" x14ac:dyDescent="0.25">
      <c r="D765" s="121"/>
      <c r="H765" s="121"/>
    </row>
    <row r="766" spans="4:8" x14ac:dyDescent="0.25">
      <c r="D766" s="121"/>
      <c r="H766" s="121"/>
    </row>
    <row r="767" spans="4:8" x14ac:dyDescent="0.25">
      <c r="D767" s="121"/>
      <c r="H767" s="121"/>
    </row>
    <row r="768" spans="4:8" x14ac:dyDescent="0.25">
      <c r="D768" s="121"/>
      <c r="H768" s="12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workbookViewId="0">
      <selection activeCell="H10" sqref="H10"/>
    </sheetView>
  </sheetViews>
  <sheetFormatPr baseColWidth="10" defaultRowHeight="15" x14ac:dyDescent="0.25"/>
  <cols>
    <col min="1" max="1" width="13.42578125" customWidth="1"/>
    <col min="2" max="2" width="21.5703125" customWidth="1"/>
    <col min="3" max="3" width="50.28515625" customWidth="1"/>
    <col min="4" max="10" width="15.7109375" customWidth="1"/>
    <col min="11" max="11" width="0" hidden="1" customWidth="1"/>
    <col min="12" max="12" width="6.42578125" customWidth="1"/>
  </cols>
  <sheetData>
    <row r="1" spans="1:10" x14ac:dyDescent="0.25">
      <c r="A1" s="1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1"/>
      <c r="B3" s="5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5.75" thickTop="1" x14ac:dyDescent="0.25">
      <c r="A4" s="23"/>
      <c r="B4" s="8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10" t="s">
        <v>11</v>
      </c>
    </row>
    <row r="5" spans="1:10" x14ac:dyDescent="0.25">
      <c r="A5" s="23"/>
      <c r="B5" s="37"/>
      <c r="C5" s="63" t="s">
        <v>78</v>
      </c>
      <c r="D5" s="45">
        <f>SUM(D6:D17)</f>
        <v>37055371065</v>
      </c>
      <c r="E5" s="45">
        <f t="shared" ref="E5:I5" si="0">SUM(E6:E17)</f>
        <v>0</v>
      </c>
      <c r="F5" s="45">
        <f t="shared" si="0"/>
        <v>4891871832</v>
      </c>
      <c r="G5" s="45">
        <f t="shared" si="0"/>
        <v>32163499233</v>
      </c>
      <c r="H5" s="45">
        <f t="shared" si="0"/>
        <v>3406133011.8699999</v>
      </c>
      <c r="I5" s="45">
        <f t="shared" si="0"/>
        <v>1646225731.8699999</v>
      </c>
      <c r="J5" s="46">
        <f>SUM(J6:J17)</f>
        <v>1646225731.8699999</v>
      </c>
    </row>
    <row r="6" spans="1:10" x14ac:dyDescent="0.25">
      <c r="A6" s="24"/>
      <c r="B6" s="11" t="s">
        <v>12</v>
      </c>
      <c r="C6" s="12" t="s">
        <v>13</v>
      </c>
      <c r="D6" s="13">
        <v>11589000000</v>
      </c>
      <c r="E6" s="13">
        <v>0</v>
      </c>
      <c r="F6" s="13">
        <v>747324685</v>
      </c>
      <c r="G6" s="13">
        <v>10841675315</v>
      </c>
      <c r="H6" s="13">
        <v>747324685</v>
      </c>
      <c r="I6" s="13">
        <v>747324685</v>
      </c>
      <c r="J6" s="14">
        <v>747324685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301083723</v>
      </c>
      <c r="G7" s="13">
        <v>3633916277</v>
      </c>
      <c r="H7" s="13">
        <v>301083723</v>
      </c>
      <c r="I7" s="13">
        <v>298280923</v>
      </c>
      <c r="J7" s="14">
        <v>298280923</v>
      </c>
    </row>
    <row r="8" spans="1:10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97155091</v>
      </c>
      <c r="G8" s="13">
        <v>1239844909</v>
      </c>
      <c r="H8" s="13">
        <v>97155091</v>
      </c>
      <c r="I8" s="13">
        <v>97155091</v>
      </c>
      <c r="J8" s="14">
        <v>97155091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2895443839</v>
      </c>
      <c r="G10" s="13">
        <v>1056927226</v>
      </c>
      <c r="H10" s="13">
        <v>1420364503.8699999</v>
      </c>
      <c r="I10" s="13">
        <v>58103720.869999997</v>
      </c>
      <c r="J10" s="14">
        <v>58103720.869999997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0</v>
      </c>
      <c r="G11" s="13">
        <v>14085000000</v>
      </c>
      <c r="H11" s="13">
        <v>0</v>
      </c>
      <c r="I11" s="13">
        <v>0</v>
      </c>
      <c r="J11" s="14">
        <v>0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431984112</v>
      </c>
      <c r="G12" s="13">
        <v>971015888</v>
      </c>
      <c r="H12" s="13">
        <v>421324627</v>
      </c>
      <c r="I12" s="13">
        <v>26480930</v>
      </c>
      <c r="J12" s="14">
        <v>26480930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2048297</v>
      </c>
      <c r="G13" s="13">
        <v>53951703</v>
      </c>
      <c r="H13" s="13">
        <v>2048297</v>
      </c>
      <c r="I13" s="13">
        <v>2048297</v>
      </c>
      <c r="J13" s="14">
        <v>2048297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x14ac:dyDescent="0.25">
      <c r="A17" s="24"/>
      <c r="B17" s="11" t="s">
        <v>34</v>
      </c>
      <c r="C17" s="12" t="s">
        <v>35</v>
      </c>
      <c r="D17" s="13">
        <v>577000000</v>
      </c>
      <c r="E17" s="13">
        <v>0</v>
      </c>
      <c r="F17" s="13">
        <v>416832085</v>
      </c>
      <c r="G17" s="13">
        <v>160167915</v>
      </c>
      <c r="H17" s="13">
        <v>416832085</v>
      </c>
      <c r="I17" s="13">
        <v>416832085</v>
      </c>
      <c r="J17" s="14">
        <v>416832085</v>
      </c>
    </row>
    <row r="18" spans="1:10" x14ac:dyDescent="0.25">
      <c r="A18" s="24"/>
      <c r="B18" s="34"/>
      <c r="C18" s="64" t="s">
        <v>77</v>
      </c>
      <c r="D18" s="35">
        <f t="shared" ref="D18:H18" si="1">SUM(D19:D36)</f>
        <v>532000000000</v>
      </c>
      <c r="E18" s="35">
        <f t="shared" si="1"/>
        <v>250000000000</v>
      </c>
      <c r="F18" s="35">
        <f t="shared" si="1"/>
        <v>208616500000</v>
      </c>
      <c r="G18" s="35">
        <f t="shared" si="1"/>
        <v>73383500000</v>
      </c>
      <c r="H18" s="35">
        <f t="shared" si="1"/>
        <v>162200000000</v>
      </c>
      <c r="I18" s="35">
        <f>SUM(I19:I36)</f>
        <v>0</v>
      </c>
      <c r="J18" s="36">
        <f>SUM(J19:J36)</f>
        <v>0</v>
      </c>
    </row>
    <row r="19" spans="1:10" ht="33.75" x14ac:dyDescent="0.25">
      <c r="A19" s="24"/>
      <c r="B19" s="11" t="s">
        <v>36</v>
      </c>
      <c r="C19" s="12" t="s">
        <v>37</v>
      </c>
      <c r="D19" s="13">
        <v>73269266052</v>
      </c>
      <c r="E19" s="13">
        <v>73269266052</v>
      </c>
      <c r="F19" s="13">
        <v>0</v>
      </c>
      <c r="G19" s="13">
        <v>0</v>
      </c>
      <c r="H19" s="13">
        <v>0</v>
      </c>
      <c r="I19" s="13">
        <v>0</v>
      </c>
      <c r="J19" s="14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8750000000</v>
      </c>
      <c r="F20" s="13">
        <v>0</v>
      </c>
      <c r="G20" s="13">
        <v>0</v>
      </c>
      <c r="H20" s="13">
        <v>0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8403000000</v>
      </c>
      <c r="F21" s="13">
        <v>0</v>
      </c>
      <c r="G21" s="13">
        <v>0</v>
      </c>
      <c r="H21" s="13">
        <v>0</v>
      </c>
      <c r="I21" s="13">
        <v>0</v>
      </c>
      <c r="J21" s="14">
        <v>0</v>
      </c>
    </row>
    <row r="22" spans="1:10" x14ac:dyDescent="0.25">
      <c r="A22" s="24"/>
      <c r="B22" s="11" t="s">
        <v>42</v>
      </c>
      <c r="C22" s="12" t="s">
        <v>43</v>
      </c>
      <c r="D22" s="13">
        <v>7782000000</v>
      </c>
      <c r="E22" s="13">
        <v>7782000000</v>
      </c>
      <c r="F22" s="13">
        <v>0</v>
      </c>
      <c r="G22" s="13">
        <v>0</v>
      </c>
      <c r="H22" s="13">
        <v>0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9230000000</v>
      </c>
      <c r="F23" s="13">
        <v>0</v>
      </c>
      <c r="G23" s="13">
        <v>0</v>
      </c>
      <c r="H23" s="13">
        <v>0</v>
      </c>
      <c r="I23" s="13">
        <v>0</v>
      </c>
      <c r="J23" s="14">
        <v>0</v>
      </c>
    </row>
    <row r="24" spans="1:10" ht="22.5" x14ac:dyDescent="0.25">
      <c r="A24" s="24"/>
      <c r="B24" s="11" t="s">
        <v>46</v>
      </c>
      <c r="C24" s="12" t="s">
        <v>47</v>
      </c>
      <c r="D24" s="13">
        <v>175651000000</v>
      </c>
      <c r="E24" s="13">
        <v>18651000000</v>
      </c>
      <c r="F24" s="13">
        <v>157000000000</v>
      </c>
      <c r="G24" s="13">
        <v>0</v>
      </c>
      <c r="H24" s="13">
        <v>157000000000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18490000000</v>
      </c>
      <c r="F25" s="13">
        <v>44000000000</v>
      </c>
      <c r="G25" s="13">
        <v>0</v>
      </c>
      <c r="H25" s="13">
        <v>0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5399733948</v>
      </c>
      <c r="F26" s="13">
        <v>503500000</v>
      </c>
      <c r="G26" s="13">
        <v>7396500000</v>
      </c>
      <c r="H26" s="13">
        <v>0</v>
      </c>
      <c r="I26" s="13">
        <v>0</v>
      </c>
      <c r="J26" s="14">
        <v>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23055000000</v>
      </c>
      <c r="F27" s="13">
        <v>7113000000</v>
      </c>
      <c r="G27" s="13">
        <v>65987000000</v>
      </c>
      <c r="H27" s="13">
        <v>5200000000</v>
      </c>
      <c r="I27" s="13">
        <v>0</v>
      </c>
      <c r="J27" s="14">
        <v>0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1000000000</v>
      </c>
      <c r="F28" s="13">
        <v>0</v>
      </c>
      <c r="G28" s="13">
        <v>0</v>
      </c>
      <c r="H28" s="13">
        <v>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1200000000</v>
      </c>
      <c r="F29" s="13">
        <v>0</v>
      </c>
      <c r="G29" s="13">
        <v>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45620000000</v>
      </c>
      <c r="F30" s="13">
        <v>0</v>
      </c>
      <c r="G30" s="13">
        <v>0</v>
      </c>
      <c r="H30" s="13">
        <v>0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2500000000</v>
      </c>
      <c r="F31" s="13">
        <v>0</v>
      </c>
      <c r="G31" s="13">
        <v>0</v>
      </c>
      <c r="H31" s="13">
        <v>0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1700000000</v>
      </c>
      <c r="F32" s="13">
        <v>0</v>
      </c>
      <c r="G32" s="13">
        <v>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9000000000</v>
      </c>
      <c r="F33" s="13">
        <v>0</v>
      </c>
      <c r="G33" s="13">
        <v>0</v>
      </c>
      <c r="H33" s="13">
        <v>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4000000000</v>
      </c>
      <c r="F34" s="13">
        <v>0</v>
      </c>
      <c r="G34" s="13">
        <v>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6000000000</v>
      </c>
      <c r="F35" s="13">
        <v>0</v>
      </c>
      <c r="G35" s="13">
        <v>0</v>
      </c>
      <c r="H35" s="13">
        <v>0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5950000000</v>
      </c>
      <c r="F36" s="20">
        <v>0</v>
      </c>
      <c r="G36" s="20">
        <v>0</v>
      </c>
      <c r="H36" s="20">
        <v>0</v>
      </c>
      <c r="I36" s="20">
        <v>0</v>
      </c>
      <c r="J36" s="21">
        <v>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f>+D18+D5</f>
        <v>569055371065</v>
      </c>
      <c r="E37" s="42">
        <f t="shared" ref="E37:I37" si="2">+E18+E5</f>
        <v>250000000000</v>
      </c>
      <c r="F37" s="42">
        <f t="shared" si="2"/>
        <v>213508371832</v>
      </c>
      <c r="G37" s="42">
        <f t="shared" si="2"/>
        <v>105546999233</v>
      </c>
      <c r="H37" s="42">
        <f t="shared" si="2"/>
        <v>165606133011.87</v>
      </c>
      <c r="I37" s="42">
        <f t="shared" si="2"/>
        <v>1646225731.8699999</v>
      </c>
      <c r="J37" s="43">
        <f>+J18+J5</f>
        <v>1646225731.8699999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C24" sqref="C24"/>
    </sheetView>
  </sheetViews>
  <sheetFormatPr baseColWidth="10" defaultRowHeight="15" x14ac:dyDescent="0.25"/>
  <cols>
    <col min="1" max="1" width="13.42578125" customWidth="1"/>
    <col min="2" max="2" width="15.7109375" customWidth="1"/>
    <col min="3" max="3" width="47.28515625" customWidth="1"/>
    <col min="4" max="10" width="18.85546875" customWidth="1"/>
    <col min="11" max="11" width="0" hidden="1" customWidth="1"/>
    <col min="12" max="12" width="6.42578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>SUM(D6:D17)</f>
        <v>37055371065</v>
      </c>
      <c r="E5" s="52">
        <f t="shared" ref="E5:I5" si="0">SUM(E6:E17)</f>
        <v>0</v>
      </c>
      <c r="F5" s="52">
        <f t="shared" si="0"/>
        <v>3398311008.5999999</v>
      </c>
      <c r="G5" s="52">
        <f t="shared" si="0"/>
        <v>33657060056.400002</v>
      </c>
      <c r="H5" s="52">
        <f t="shared" si="0"/>
        <v>4059514107.8499999</v>
      </c>
      <c r="I5" s="52">
        <f t="shared" si="0"/>
        <v>2952292858.5500002</v>
      </c>
      <c r="J5" s="53">
        <f>SUM(J6:J17)</f>
        <v>2952292858.5500002</v>
      </c>
    </row>
    <row r="6" spans="1:10" x14ac:dyDescent="0.25">
      <c r="A6" s="24"/>
      <c r="B6" s="48" t="s">
        <v>12</v>
      </c>
      <c r="C6" s="49" t="s">
        <v>13</v>
      </c>
      <c r="D6" s="47">
        <v>11589000000</v>
      </c>
      <c r="E6" s="47">
        <v>0</v>
      </c>
      <c r="F6" s="47">
        <v>782104202</v>
      </c>
      <c r="G6" s="47">
        <v>10806895798</v>
      </c>
      <c r="H6" s="47">
        <v>782104202</v>
      </c>
      <c r="I6" s="47">
        <v>782104202</v>
      </c>
      <c r="J6" s="50">
        <v>782104202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305369802</v>
      </c>
      <c r="G7" s="13">
        <v>3629630198</v>
      </c>
      <c r="H7" s="13">
        <v>305369802</v>
      </c>
      <c r="I7" s="13">
        <v>308074902</v>
      </c>
      <c r="J7" s="14">
        <v>308074902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78315346</v>
      </c>
      <c r="G8" s="13">
        <v>1258684654</v>
      </c>
      <c r="H8" s="13">
        <v>78315346</v>
      </c>
      <c r="I8" s="13">
        <v>78315346</v>
      </c>
      <c r="J8" s="14">
        <v>78315346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9000000</v>
      </c>
      <c r="G9" s="13">
        <v>1000000</v>
      </c>
      <c r="H9" s="13">
        <v>2500000</v>
      </c>
      <c r="I9" s="13">
        <v>2500000</v>
      </c>
      <c r="J9" s="14">
        <v>2500000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693321638</v>
      </c>
      <c r="G10" s="13">
        <v>3259049427</v>
      </c>
      <c r="H10" s="13">
        <v>1350365252.25</v>
      </c>
      <c r="I10" s="13">
        <v>175955751.55000001</v>
      </c>
      <c r="J10" s="14">
        <v>175955751.55000001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1534488509</v>
      </c>
      <c r="G11" s="13">
        <v>12550511491</v>
      </c>
      <c r="H11" s="13">
        <v>1534488509</v>
      </c>
      <c r="I11" s="13">
        <v>1534488509</v>
      </c>
      <c r="J11" s="14">
        <v>1534488509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-10177680.4</v>
      </c>
      <c r="G12" s="13">
        <v>1413177680.4000001</v>
      </c>
      <c r="H12" s="13">
        <v>481804.6</v>
      </c>
      <c r="I12" s="13">
        <v>67013253</v>
      </c>
      <c r="J12" s="14">
        <v>67013253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5889192</v>
      </c>
      <c r="G13" s="13">
        <v>50110808</v>
      </c>
      <c r="H13" s="13">
        <v>5889192</v>
      </c>
      <c r="I13" s="13">
        <v>3840895</v>
      </c>
      <c r="J13" s="14">
        <v>3840895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>SUM(D19:D36)</f>
        <v>532000000000</v>
      </c>
      <c r="E18" s="55">
        <f t="shared" ref="E18:I18" si="1">SUM(E19:E36)</f>
        <v>70000000000</v>
      </c>
      <c r="F18" s="55">
        <f t="shared" si="1"/>
        <v>48758804097</v>
      </c>
      <c r="G18" s="55">
        <f t="shared" si="1"/>
        <v>413241195903</v>
      </c>
      <c r="H18" s="55">
        <f t="shared" si="1"/>
        <v>31724813803</v>
      </c>
      <c r="I18" s="55">
        <f t="shared" si="1"/>
        <v>5747226741</v>
      </c>
      <c r="J18" s="56">
        <f>SUM(J19:J36)</f>
        <v>5747226741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405585524</v>
      </c>
      <c r="G19" s="47">
        <v>30294414476</v>
      </c>
      <c r="H19" s="47">
        <v>257524</v>
      </c>
      <c r="I19" s="47">
        <v>0</v>
      </c>
      <c r="J19" s="50">
        <v>0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212472098</v>
      </c>
      <c r="G20" s="13">
        <v>8537527902</v>
      </c>
      <c r="H20" s="13">
        <v>2472098</v>
      </c>
      <c r="I20" s="13">
        <v>0</v>
      </c>
      <c r="J20" s="14">
        <v>0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229600000</v>
      </c>
      <c r="G21" s="13">
        <v>8173400000</v>
      </c>
      <c r="H21" s="13">
        <v>0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290599606</v>
      </c>
      <c r="G22" s="13">
        <v>7491400394</v>
      </c>
      <c r="H22" s="13">
        <v>1282062</v>
      </c>
      <c r="I22" s="13">
        <v>0</v>
      </c>
      <c r="J22" s="14">
        <v>0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213500000</v>
      </c>
      <c r="G23" s="13">
        <v>9016500000</v>
      </c>
      <c r="H23" s="13">
        <v>0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1823442724</v>
      </c>
      <c r="G24" s="13">
        <v>173827557276</v>
      </c>
      <c r="H24" s="13">
        <v>1639642724</v>
      </c>
      <c r="I24" s="13">
        <v>0</v>
      </c>
      <c r="J24" s="14">
        <v>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238778285</v>
      </c>
      <c r="G25" s="13">
        <v>55751221715</v>
      </c>
      <c r="H25" s="13">
        <v>19425387225</v>
      </c>
      <c r="I25" s="13">
        <v>0</v>
      </c>
      <c r="J25" s="14">
        <v>0</v>
      </c>
    </row>
    <row r="26" spans="1:10" ht="22.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6546537600</v>
      </c>
      <c r="G26" s="13">
        <v>5486912400</v>
      </c>
      <c r="H26" s="13">
        <v>2918195878</v>
      </c>
      <c r="I26" s="13">
        <v>244708278</v>
      </c>
      <c r="J26" s="14">
        <v>244708278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34470959380</v>
      </c>
      <c r="G27" s="13">
        <v>42019590620</v>
      </c>
      <c r="H27" s="13">
        <v>6742789250</v>
      </c>
      <c r="I27" s="13">
        <v>5501870473</v>
      </c>
      <c r="J27" s="14">
        <v>5501870473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42842800</v>
      </c>
      <c r="G28" s="13">
        <v>957157200</v>
      </c>
      <c r="H28" s="13">
        <v>42842800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67854587</v>
      </c>
      <c r="G30" s="13">
        <v>45552145413</v>
      </c>
      <c r="H30" s="13">
        <v>1354587</v>
      </c>
      <c r="I30" s="13">
        <v>0</v>
      </c>
      <c r="J30" s="14">
        <v>0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268320941</v>
      </c>
      <c r="G31" s="13">
        <v>2231679059</v>
      </c>
      <c r="H31" s="13">
        <v>4083261</v>
      </c>
      <c r="I31" s="13">
        <v>0</v>
      </c>
      <c r="J31" s="14">
        <v>0</v>
      </c>
    </row>
    <row r="32" spans="1:10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62462000</v>
      </c>
      <c r="G32" s="13">
        <v>1637538000</v>
      </c>
      <c r="H32" s="13">
        <v>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427317800</v>
      </c>
      <c r="G33" s="13">
        <v>8572682200</v>
      </c>
      <c r="H33" s="13">
        <v>312530400</v>
      </c>
      <c r="I33" s="13">
        <v>0</v>
      </c>
      <c r="J33" s="14">
        <v>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0</v>
      </c>
      <c r="G34" s="13">
        <v>4000000000</v>
      </c>
      <c r="H34" s="13">
        <v>0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2792647657</v>
      </c>
      <c r="G35" s="13">
        <v>3207352343</v>
      </c>
      <c r="H35" s="13">
        <v>92195355</v>
      </c>
      <c r="I35" s="13">
        <v>0</v>
      </c>
      <c r="J35" s="14">
        <v>0</v>
      </c>
    </row>
    <row r="36" spans="1:10" ht="23.25" thickBot="1" x14ac:dyDescent="0.3">
      <c r="A36" s="24"/>
      <c r="B36" s="18" t="s">
        <v>70</v>
      </c>
      <c r="C36" s="19" t="s">
        <v>71</v>
      </c>
      <c r="D36" s="20">
        <v>5950000000</v>
      </c>
      <c r="E36" s="20">
        <v>0</v>
      </c>
      <c r="F36" s="20">
        <v>665883095</v>
      </c>
      <c r="G36" s="20">
        <v>5284116905</v>
      </c>
      <c r="H36" s="20">
        <v>541780639</v>
      </c>
      <c r="I36" s="20">
        <v>647990</v>
      </c>
      <c r="J36" s="21">
        <v>647990</v>
      </c>
    </row>
    <row r="37" spans="1:10" s="44" customFormat="1" ht="15.75" thickBot="1" x14ac:dyDescent="0.3">
      <c r="A37" s="39"/>
      <c r="B37" s="40" t="s">
        <v>0</v>
      </c>
      <c r="C37" s="41" t="s">
        <v>75</v>
      </c>
      <c r="D37" s="42">
        <v>569055371065</v>
      </c>
      <c r="E37" s="42">
        <v>70000000000</v>
      </c>
      <c r="F37" s="42">
        <v>52157115105.599998</v>
      </c>
      <c r="G37" s="42">
        <v>446898255959.40002</v>
      </c>
      <c r="H37" s="42">
        <v>35784327910.849998</v>
      </c>
      <c r="I37" s="42">
        <v>8699519599.5499992</v>
      </c>
      <c r="J37" s="43">
        <v>8699519599.5499992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F2" sqref="F2"/>
    </sheetView>
  </sheetViews>
  <sheetFormatPr baseColWidth="10" defaultRowHeight="15" x14ac:dyDescent="0.25"/>
  <cols>
    <col min="2" max="2" width="13.5703125" customWidth="1"/>
    <col min="3" max="3" width="44.140625" customWidth="1"/>
    <col min="4" max="10" width="15.8554687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>SUM(D6:D17)</f>
        <v>37055371065</v>
      </c>
      <c r="E5" s="52">
        <f t="shared" ref="E5:I5" si="0">SUM(E6:E17)</f>
        <v>0</v>
      </c>
      <c r="F5" s="52">
        <f t="shared" si="0"/>
        <v>2943418200</v>
      </c>
      <c r="G5" s="52">
        <f t="shared" si="0"/>
        <v>34111952865</v>
      </c>
      <c r="H5" s="52">
        <f t="shared" si="0"/>
        <v>2966617402</v>
      </c>
      <c r="I5" s="52">
        <f t="shared" si="0"/>
        <v>3258436579</v>
      </c>
      <c r="J5" s="53">
        <f>SUM(J6:J17)</f>
        <v>3258436579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789114750</v>
      </c>
      <c r="G6" s="27">
        <v>10799885250</v>
      </c>
      <c r="H6" s="27">
        <v>789114750</v>
      </c>
      <c r="I6" s="27">
        <v>789114750</v>
      </c>
      <c r="J6" s="28">
        <v>789114750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296359660</v>
      </c>
      <c r="G7" s="13">
        <v>3638640340</v>
      </c>
      <c r="H7" s="13">
        <v>296359660</v>
      </c>
      <c r="I7" s="13">
        <v>296457360</v>
      </c>
      <c r="J7" s="14">
        <v>296457360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124713954</v>
      </c>
      <c r="G8" s="13">
        <v>1212286046</v>
      </c>
      <c r="H8" s="13">
        <v>124713954</v>
      </c>
      <c r="I8" s="13">
        <v>124713954</v>
      </c>
      <c r="J8" s="14">
        <v>124713954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0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229732377</v>
      </c>
      <c r="G10" s="13">
        <v>3722638688</v>
      </c>
      <c r="H10" s="13">
        <v>252931579</v>
      </c>
      <c r="I10" s="13">
        <v>514803737.39999998</v>
      </c>
      <c r="J10" s="14">
        <v>514803737.39999998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1497389758</v>
      </c>
      <c r="G11" s="13">
        <v>12587610242</v>
      </c>
      <c r="H11" s="13">
        <v>1497389758</v>
      </c>
      <c r="I11" s="13">
        <v>1497389758</v>
      </c>
      <c r="J11" s="14">
        <v>1497389758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2791912</v>
      </c>
      <c r="G12" s="13">
        <v>1400208088</v>
      </c>
      <c r="H12" s="13">
        <v>2791912</v>
      </c>
      <c r="I12" s="13">
        <v>30592933.600000001</v>
      </c>
      <c r="J12" s="14">
        <v>30592933.600000001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3315789</v>
      </c>
      <c r="G13" s="13">
        <v>52684211</v>
      </c>
      <c r="H13" s="13">
        <v>3315789</v>
      </c>
      <c r="I13" s="13">
        <v>5364086</v>
      </c>
      <c r="J13" s="14">
        <v>5364086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ht="15.75" thickBot="1" x14ac:dyDescent="0.3">
      <c r="A18" s="24"/>
      <c r="B18" s="54"/>
      <c r="C18" s="58" t="s">
        <v>77</v>
      </c>
      <c r="D18" s="55">
        <f>SUM(D19:D36)</f>
        <v>532000000000</v>
      </c>
      <c r="E18" s="55">
        <f t="shared" ref="E18:I18" si="1">SUM(E19:E36)</f>
        <v>70000000000</v>
      </c>
      <c r="F18" s="55">
        <f t="shared" si="1"/>
        <v>35466958224.290001</v>
      </c>
      <c r="G18" s="55">
        <f t="shared" si="1"/>
        <v>426533041775.71002</v>
      </c>
      <c r="H18" s="55">
        <f t="shared" si="1"/>
        <v>32627812864.290001</v>
      </c>
      <c r="I18" s="55">
        <f t="shared" si="1"/>
        <v>14075664488</v>
      </c>
      <c r="J18" s="56">
        <f>SUM(J19:J36)</f>
        <v>14075664488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274322154</v>
      </c>
      <c r="G19" s="47">
        <v>30425677846</v>
      </c>
      <c r="H19" s="47">
        <v>405986154</v>
      </c>
      <c r="I19" s="47">
        <v>1532666</v>
      </c>
      <c r="J19" s="50">
        <v>1532666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4104047543</v>
      </c>
      <c r="G20" s="13">
        <v>4645952457</v>
      </c>
      <c r="H20" s="13">
        <v>175347543</v>
      </c>
      <c r="I20" s="13">
        <v>2418847</v>
      </c>
      <c r="J20" s="14">
        <v>2418847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4022717568</v>
      </c>
      <c r="G21" s="13">
        <v>4380282432</v>
      </c>
      <c r="H21" s="13">
        <v>226817568</v>
      </c>
      <c r="I21" s="13">
        <v>0</v>
      </c>
      <c r="J21" s="14">
        <v>0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2476889190</v>
      </c>
      <c r="G22" s="13">
        <v>5305110810</v>
      </c>
      <c r="H22" s="13">
        <v>291764190</v>
      </c>
      <c r="I22" s="13">
        <v>416876</v>
      </c>
      <c r="J22" s="14">
        <v>416876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4844209136</v>
      </c>
      <c r="G23" s="13">
        <v>4385790864</v>
      </c>
      <c r="H23" s="13">
        <v>178640386</v>
      </c>
      <c r="I23" s="13">
        <v>0</v>
      </c>
      <c r="J23" s="14">
        <v>0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494358489</v>
      </c>
      <c r="G24" s="13">
        <v>175156641511</v>
      </c>
      <c r="H24" s="13">
        <v>336963739</v>
      </c>
      <c r="I24" s="13">
        <v>794565940</v>
      </c>
      <c r="J24" s="14">
        <v>794565940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72967523</v>
      </c>
      <c r="G25" s="13">
        <v>55917032477</v>
      </c>
      <c r="H25" s="13">
        <v>4042792157</v>
      </c>
      <c r="I25" s="13">
        <v>7688218148</v>
      </c>
      <c r="J25" s="14">
        <v>7688218148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411633000</v>
      </c>
      <c r="G26" s="13">
        <v>11621817000</v>
      </c>
      <c r="H26" s="13">
        <v>1721939278</v>
      </c>
      <c r="I26" s="13">
        <v>2026029878</v>
      </c>
      <c r="J26" s="14">
        <v>2026029878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12836564213</v>
      </c>
      <c r="G27" s="13">
        <v>63653985787</v>
      </c>
      <c r="H27" s="13">
        <v>22937034092</v>
      </c>
      <c r="I27" s="13">
        <v>3492749918</v>
      </c>
      <c r="J27" s="14">
        <v>3492749918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139642618</v>
      </c>
      <c r="G28" s="13">
        <v>860357382</v>
      </c>
      <c r="H28" s="13">
        <v>139642618</v>
      </c>
      <c r="I28" s="13">
        <v>0</v>
      </c>
      <c r="J28" s="14">
        <v>0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131811837</v>
      </c>
      <c r="G29" s="13">
        <v>1068188163</v>
      </c>
      <c r="H29" s="13">
        <v>131811837</v>
      </c>
      <c r="I29" s="13">
        <v>0</v>
      </c>
      <c r="J29" s="14">
        <v>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1525851616</v>
      </c>
      <c r="G30" s="13">
        <v>44094148384</v>
      </c>
      <c r="H30" s="13">
        <v>392010866</v>
      </c>
      <c r="I30" s="13">
        <v>1174458</v>
      </c>
      <c r="J30" s="14">
        <v>1174458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620322735</v>
      </c>
      <c r="G31" s="13">
        <v>1879677265</v>
      </c>
      <c r="H31" s="13">
        <v>182909805</v>
      </c>
      <c r="I31" s="13">
        <v>3138075</v>
      </c>
      <c r="J31" s="14">
        <v>3138075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1421475500</v>
      </c>
      <c r="G32" s="13">
        <v>278524500</v>
      </c>
      <c r="H32" s="13">
        <v>91062500</v>
      </c>
      <c r="I32" s="13">
        <v>0</v>
      </c>
      <c r="J32" s="14">
        <v>0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404053816</v>
      </c>
      <c r="G33" s="13">
        <v>8595946184</v>
      </c>
      <c r="H33" s="13">
        <v>219787400</v>
      </c>
      <c r="I33" s="13">
        <v>8102640</v>
      </c>
      <c r="J33" s="14">
        <v>8102640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200168466</v>
      </c>
      <c r="G34" s="13">
        <v>3799831534</v>
      </c>
      <c r="H34" s="13">
        <v>200168466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1282394950.29</v>
      </c>
      <c r="G35" s="13">
        <v>4717605049.71</v>
      </c>
      <c r="H35" s="13">
        <v>872834282.28999996</v>
      </c>
      <c r="I35" s="13">
        <v>33482029</v>
      </c>
      <c r="J35" s="14">
        <v>33482029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203527870</v>
      </c>
      <c r="G36" s="31">
        <v>5746472130</v>
      </c>
      <c r="H36" s="31">
        <v>80299983</v>
      </c>
      <c r="I36" s="31">
        <v>23835013</v>
      </c>
      <c r="J36" s="32">
        <v>23835013</v>
      </c>
    </row>
    <row r="37" spans="1:10" ht="15.75" thickBot="1" x14ac:dyDescent="0.3">
      <c r="A37" s="24"/>
      <c r="B37" s="38" t="s">
        <v>0</v>
      </c>
      <c r="C37" s="41" t="s">
        <v>75</v>
      </c>
      <c r="D37" s="42">
        <f>+D18+D5</f>
        <v>569055371065</v>
      </c>
      <c r="E37" s="42">
        <f t="shared" ref="E37:I37" si="2">+E18+E5</f>
        <v>70000000000</v>
      </c>
      <c r="F37" s="42">
        <f t="shared" si="2"/>
        <v>38410376424.290001</v>
      </c>
      <c r="G37" s="42">
        <f t="shared" si="2"/>
        <v>460644994640.71002</v>
      </c>
      <c r="H37" s="42">
        <f t="shared" si="2"/>
        <v>35594430266.290001</v>
      </c>
      <c r="I37" s="42">
        <f t="shared" si="2"/>
        <v>17334101067</v>
      </c>
      <c r="J37" s="43">
        <f>+J5+J18</f>
        <v>17334101067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H19" sqref="H19"/>
    </sheetView>
  </sheetViews>
  <sheetFormatPr baseColWidth="10" defaultRowHeight="15" x14ac:dyDescent="0.25"/>
  <cols>
    <col min="2" max="2" width="16.28515625" customWidth="1"/>
    <col min="3" max="3" width="45.85546875" customWidth="1"/>
    <col min="4" max="10" width="16.5703125" customWidth="1"/>
  </cols>
  <sheetData>
    <row r="1" spans="1:10" x14ac:dyDescent="0.25">
      <c r="A1" s="2"/>
      <c r="B1" s="2">
        <v>2019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</row>
    <row r="2" spans="1:10" x14ac:dyDescent="0.2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</row>
    <row r="3" spans="1:10" ht="15.75" thickBot="1" x14ac:dyDescent="0.3">
      <c r="A3" s="2"/>
      <c r="B3" s="5" t="s">
        <v>74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</row>
    <row r="4" spans="1:10" ht="16.5" thickTop="1" thickBot="1" x14ac:dyDescent="0.3">
      <c r="A4" s="23"/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7" t="s">
        <v>11</v>
      </c>
    </row>
    <row r="5" spans="1:10" ht="15.75" thickBot="1" x14ac:dyDescent="0.3">
      <c r="A5" s="23"/>
      <c r="B5" s="51"/>
      <c r="C5" s="57" t="s">
        <v>76</v>
      </c>
      <c r="D5" s="52">
        <f>SUM(D6:D17)</f>
        <v>37055371065</v>
      </c>
      <c r="E5" s="52">
        <f t="shared" ref="E5:I5" si="0">SUM(E6:E17)</f>
        <v>0</v>
      </c>
      <c r="F5" s="52">
        <f t="shared" si="0"/>
        <v>2584804807</v>
      </c>
      <c r="G5" s="52">
        <f t="shared" si="0"/>
        <v>34470566258</v>
      </c>
      <c r="H5" s="52">
        <f t="shared" si="0"/>
        <v>2366677673.9099998</v>
      </c>
      <c r="I5" s="52">
        <f t="shared" si="0"/>
        <v>2832592604.9999995</v>
      </c>
      <c r="J5" s="53">
        <f>SUM(J6:J17)</f>
        <v>2832066048.9999995</v>
      </c>
    </row>
    <row r="6" spans="1:10" x14ac:dyDescent="0.25">
      <c r="A6" s="24"/>
      <c r="B6" s="25" t="s">
        <v>12</v>
      </c>
      <c r="C6" s="26" t="s">
        <v>13</v>
      </c>
      <c r="D6" s="27">
        <v>11589000000</v>
      </c>
      <c r="E6" s="27">
        <v>0</v>
      </c>
      <c r="F6" s="27">
        <v>804739384</v>
      </c>
      <c r="G6" s="27">
        <v>10784260616</v>
      </c>
      <c r="H6" s="27">
        <v>804739384</v>
      </c>
      <c r="I6" s="27">
        <v>797668141</v>
      </c>
      <c r="J6" s="28">
        <v>797668141</v>
      </c>
    </row>
    <row r="7" spans="1:10" x14ac:dyDescent="0.25">
      <c r="A7" s="24"/>
      <c r="B7" s="11" t="s">
        <v>14</v>
      </c>
      <c r="C7" s="12" t="s">
        <v>15</v>
      </c>
      <c r="D7" s="13">
        <v>3935000000</v>
      </c>
      <c r="E7" s="13">
        <v>0</v>
      </c>
      <c r="F7" s="13">
        <v>311957119</v>
      </c>
      <c r="G7" s="13">
        <v>3623042881</v>
      </c>
      <c r="H7" s="13">
        <v>311957119</v>
      </c>
      <c r="I7" s="13">
        <v>311187519</v>
      </c>
      <c r="J7" s="14">
        <v>311187519</v>
      </c>
    </row>
    <row r="8" spans="1:10" ht="22.5" x14ac:dyDescent="0.25">
      <c r="A8" s="24"/>
      <c r="B8" s="11" t="s">
        <v>16</v>
      </c>
      <c r="C8" s="12" t="s">
        <v>17</v>
      </c>
      <c r="D8" s="13">
        <v>1337000000</v>
      </c>
      <c r="E8" s="13">
        <v>0</v>
      </c>
      <c r="F8" s="13">
        <v>136829794</v>
      </c>
      <c r="G8" s="13">
        <v>1200170206</v>
      </c>
      <c r="H8" s="13">
        <v>136829794</v>
      </c>
      <c r="I8" s="13">
        <v>131873927</v>
      </c>
      <c r="J8" s="14">
        <v>131873927</v>
      </c>
    </row>
    <row r="9" spans="1:10" x14ac:dyDescent="0.25">
      <c r="A9" s="24"/>
      <c r="B9" s="11" t="s">
        <v>18</v>
      </c>
      <c r="C9" s="12" t="s">
        <v>19</v>
      </c>
      <c r="D9" s="13">
        <v>10000000</v>
      </c>
      <c r="E9" s="13">
        <v>0</v>
      </c>
      <c r="F9" s="13">
        <v>0</v>
      </c>
      <c r="G9" s="13">
        <v>10000000</v>
      </c>
      <c r="H9" s="13">
        <v>272113</v>
      </c>
      <c r="I9" s="13">
        <v>0</v>
      </c>
      <c r="J9" s="14">
        <v>0</v>
      </c>
    </row>
    <row r="10" spans="1:10" x14ac:dyDescent="0.25">
      <c r="A10" s="24"/>
      <c r="B10" s="11" t="s">
        <v>20</v>
      </c>
      <c r="C10" s="12" t="s">
        <v>21</v>
      </c>
      <c r="D10" s="13">
        <v>3952371065</v>
      </c>
      <c r="E10" s="13">
        <v>0</v>
      </c>
      <c r="F10" s="13">
        <v>14159949</v>
      </c>
      <c r="G10" s="13">
        <v>3938211116</v>
      </c>
      <c r="H10" s="13">
        <v>45760702.909999996</v>
      </c>
      <c r="I10" s="13">
        <v>501887805</v>
      </c>
      <c r="J10" s="14">
        <v>501361249</v>
      </c>
    </row>
    <row r="11" spans="1:10" ht="22.5" x14ac:dyDescent="0.25">
      <c r="A11" s="24"/>
      <c r="B11" s="11" t="s">
        <v>22</v>
      </c>
      <c r="C11" s="12" t="s">
        <v>23</v>
      </c>
      <c r="D11" s="13">
        <v>14085000000</v>
      </c>
      <c r="E11" s="13">
        <v>0</v>
      </c>
      <c r="F11" s="13">
        <v>1009955253.53</v>
      </c>
      <c r="G11" s="13">
        <v>13075044746.469999</v>
      </c>
      <c r="H11" s="13">
        <v>1009955253.53</v>
      </c>
      <c r="I11" s="13">
        <v>1009955253.53</v>
      </c>
      <c r="J11" s="14">
        <v>1009955253.53</v>
      </c>
    </row>
    <row r="12" spans="1:10" x14ac:dyDescent="0.25">
      <c r="A12" s="24"/>
      <c r="B12" s="11" t="s">
        <v>24</v>
      </c>
      <c r="C12" s="12" t="s">
        <v>25</v>
      </c>
      <c r="D12" s="13">
        <v>1403000000</v>
      </c>
      <c r="E12" s="13">
        <v>0</v>
      </c>
      <c r="F12" s="13">
        <v>294217526.47000003</v>
      </c>
      <c r="G12" s="13">
        <v>1108782473.53</v>
      </c>
      <c r="H12" s="13">
        <v>44217526.469999999</v>
      </c>
      <c r="I12" s="13">
        <v>70797045.469999999</v>
      </c>
      <c r="J12" s="14">
        <v>70797045.469999999</v>
      </c>
    </row>
    <row r="13" spans="1:10" ht="22.5" x14ac:dyDescent="0.25">
      <c r="A13" s="24"/>
      <c r="B13" s="11" t="s">
        <v>26</v>
      </c>
      <c r="C13" s="12" t="s">
        <v>27</v>
      </c>
      <c r="D13" s="13">
        <v>56000000</v>
      </c>
      <c r="E13" s="13">
        <v>0</v>
      </c>
      <c r="F13" s="13">
        <v>12945781</v>
      </c>
      <c r="G13" s="13">
        <v>43054219</v>
      </c>
      <c r="H13" s="13">
        <v>12945781</v>
      </c>
      <c r="I13" s="13">
        <v>9222914</v>
      </c>
      <c r="J13" s="14">
        <v>9222914</v>
      </c>
    </row>
    <row r="14" spans="1:10" x14ac:dyDescent="0.25">
      <c r="A14" s="24"/>
      <c r="B14" s="11" t="s">
        <v>28</v>
      </c>
      <c r="C14" s="12" t="s">
        <v>29</v>
      </c>
      <c r="D14" s="13">
        <v>91000000</v>
      </c>
      <c r="E14" s="13">
        <v>0</v>
      </c>
      <c r="F14" s="13">
        <v>0</v>
      </c>
      <c r="G14" s="13">
        <v>91000000</v>
      </c>
      <c r="H14" s="13">
        <v>0</v>
      </c>
      <c r="I14" s="13">
        <v>0</v>
      </c>
      <c r="J14" s="14">
        <v>0</v>
      </c>
    </row>
    <row r="15" spans="1:10" x14ac:dyDescent="0.25">
      <c r="A15" s="24"/>
      <c r="B15" s="11" t="s">
        <v>30</v>
      </c>
      <c r="C15" s="12" t="s">
        <v>31</v>
      </c>
      <c r="D15" s="13">
        <v>10000000</v>
      </c>
      <c r="E15" s="13">
        <v>0</v>
      </c>
      <c r="F15" s="13">
        <v>0</v>
      </c>
      <c r="G15" s="13">
        <v>10000000</v>
      </c>
      <c r="H15" s="13">
        <v>0</v>
      </c>
      <c r="I15" s="13">
        <v>0</v>
      </c>
      <c r="J15" s="14">
        <v>0</v>
      </c>
    </row>
    <row r="16" spans="1:10" x14ac:dyDescent="0.25">
      <c r="A16" s="24"/>
      <c r="B16" s="11" t="s">
        <v>32</v>
      </c>
      <c r="C16" s="12" t="s">
        <v>33</v>
      </c>
      <c r="D16" s="13">
        <v>10000000</v>
      </c>
      <c r="E16" s="13">
        <v>0</v>
      </c>
      <c r="F16" s="13">
        <v>0</v>
      </c>
      <c r="G16" s="13">
        <v>10000000</v>
      </c>
      <c r="H16" s="13">
        <v>0</v>
      </c>
      <c r="I16" s="13">
        <v>0</v>
      </c>
      <c r="J16" s="14">
        <v>0</v>
      </c>
    </row>
    <row r="17" spans="1:10" ht="15.75" thickBot="1" x14ac:dyDescent="0.3">
      <c r="A17" s="24"/>
      <c r="B17" s="18" t="s">
        <v>34</v>
      </c>
      <c r="C17" s="19" t="s">
        <v>35</v>
      </c>
      <c r="D17" s="20">
        <v>577000000</v>
      </c>
      <c r="E17" s="20">
        <v>0</v>
      </c>
      <c r="F17" s="20">
        <v>0</v>
      </c>
      <c r="G17" s="20">
        <v>577000000</v>
      </c>
      <c r="H17" s="20">
        <v>0</v>
      </c>
      <c r="I17" s="20">
        <v>0</v>
      </c>
      <c r="J17" s="21">
        <v>0</v>
      </c>
    </row>
    <row r="18" spans="1:10" s="44" customFormat="1" ht="15.75" thickBot="1" x14ac:dyDescent="0.3">
      <c r="A18" s="39"/>
      <c r="B18" s="54"/>
      <c r="C18" s="58" t="s">
        <v>77</v>
      </c>
      <c r="D18" s="55">
        <f>SUM(D19:D36)</f>
        <v>532000000000</v>
      </c>
      <c r="E18" s="55">
        <f>SUM(E19:E36)</f>
        <v>70000000000</v>
      </c>
      <c r="F18" s="55">
        <f t="shared" ref="F18:I18" si="1">SUM(F19:F36)</f>
        <v>48401258062.690002</v>
      </c>
      <c r="G18" s="55">
        <f t="shared" si="1"/>
        <v>413598741937.31</v>
      </c>
      <c r="H18" s="55">
        <f t="shared" si="1"/>
        <v>63742618171.199997</v>
      </c>
      <c r="I18" s="55">
        <f t="shared" si="1"/>
        <v>19063469450</v>
      </c>
      <c r="J18" s="56">
        <f>SUM(J19:J36)</f>
        <v>19063469450</v>
      </c>
    </row>
    <row r="19" spans="1:10" ht="33.75" x14ac:dyDescent="0.25">
      <c r="A19" s="24"/>
      <c r="B19" s="48" t="s">
        <v>36</v>
      </c>
      <c r="C19" s="49" t="s">
        <v>37</v>
      </c>
      <c r="D19" s="47">
        <v>73269266052</v>
      </c>
      <c r="E19" s="47">
        <v>42569266052</v>
      </c>
      <c r="F19" s="47">
        <v>9289791005</v>
      </c>
      <c r="G19" s="47">
        <v>21410208995</v>
      </c>
      <c r="H19" s="47">
        <v>378257524</v>
      </c>
      <c r="I19" s="47">
        <v>41139466</v>
      </c>
      <c r="J19" s="50">
        <v>41139466</v>
      </c>
    </row>
    <row r="20" spans="1:10" ht="22.5" x14ac:dyDescent="0.25">
      <c r="A20" s="24"/>
      <c r="B20" s="11" t="s">
        <v>38</v>
      </c>
      <c r="C20" s="12" t="s">
        <v>39</v>
      </c>
      <c r="D20" s="13">
        <v>8750000000</v>
      </c>
      <c r="E20" s="13">
        <v>0</v>
      </c>
      <c r="F20" s="13">
        <v>2516979</v>
      </c>
      <c r="G20" s="13">
        <v>8747483021</v>
      </c>
      <c r="H20" s="13">
        <v>2186116979</v>
      </c>
      <c r="I20" s="13">
        <v>17489575</v>
      </c>
      <c r="J20" s="14">
        <v>17489575</v>
      </c>
    </row>
    <row r="21" spans="1:10" x14ac:dyDescent="0.25">
      <c r="A21" s="24"/>
      <c r="B21" s="11" t="s">
        <v>40</v>
      </c>
      <c r="C21" s="12" t="s">
        <v>41</v>
      </c>
      <c r="D21" s="13">
        <v>8403000000</v>
      </c>
      <c r="E21" s="13">
        <v>0</v>
      </c>
      <c r="F21" s="13">
        <v>24888568</v>
      </c>
      <c r="G21" s="13">
        <v>8378111432</v>
      </c>
      <c r="H21" s="13">
        <v>1806488568</v>
      </c>
      <c r="I21" s="13">
        <v>21297568</v>
      </c>
      <c r="J21" s="14">
        <v>21297568</v>
      </c>
    </row>
    <row r="22" spans="1:10" ht="22.5" x14ac:dyDescent="0.25">
      <c r="A22" s="24"/>
      <c r="B22" s="11" t="s">
        <v>42</v>
      </c>
      <c r="C22" s="12" t="s">
        <v>43</v>
      </c>
      <c r="D22" s="13">
        <v>7782000000</v>
      </c>
      <c r="E22" s="13">
        <v>0</v>
      </c>
      <c r="F22" s="13">
        <v>21003084</v>
      </c>
      <c r="G22" s="13">
        <v>7760996916</v>
      </c>
      <c r="H22" s="13">
        <v>804220628</v>
      </c>
      <c r="I22" s="13">
        <v>21784885</v>
      </c>
      <c r="J22" s="14">
        <v>21784885</v>
      </c>
    </row>
    <row r="23" spans="1:10" ht="22.5" x14ac:dyDescent="0.25">
      <c r="A23" s="24"/>
      <c r="B23" s="11" t="s">
        <v>44</v>
      </c>
      <c r="C23" s="12" t="s">
        <v>45</v>
      </c>
      <c r="D23" s="13">
        <v>9230000000</v>
      </c>
      <c r="E23" s="13">
        <v>0</v>
      </c>
      <c r="F23" s="13">
        <v>130991592</v>
      </c>
      <c r="G23" s="13">
        <v>9099008408</v>
      </c>
      <c r="H23" s="13">
        <v>1698176342</v>
      </c>
      <c r="I23" s="13">
        <v>15117053</v>
      </c>
      <c r="J23" s="14">
        <v>15117053</v>
      </c>
    </row>
    <row r="24" spans="1:10" ht="33.75" x14ac:dyDescent="0.25">
      <c r="A24" s="24"/>
      <c r="B24" s="11" t="s">
        <v>46</v>
      </c>
      <c r="C24" s="12" t="s">
        <v>47</v>
      </c>
      <c r="D24" s="13">
        <v>175651000000</v>
      </c>
      <c r="E24" s="13">
        <v>0</v>
      </c>
      <c r="F24" s="13">
        <v>47561438</v>
      </c>
      <c r="G24" s="13">
        <v>175603438562</v>
      </c>
      <c r="H24" s="13">
        <v>303349488</v>
      </c>
      <c r="I24" s="13">
        <v>11743597963</v>
      </c>
      <c r="J24" s="14">
        <v>11743597963</v>
      </c>
    </row>
    <row r="25" spans="1:10" ht="22.5" x14ac:dyDescent="0.25">
      <c r="A25" s="24"/>
      <c r="B25" s="11" t="s">
        <v>48</v>
      </c>
      <c r="C25" s="12" t="s">
        <v>49</v>
      </c>
      <c r="D25" s="13">
        <v>62490000000</v>
      </c>
      <c r="E25" s="13">
        <v>6500000000</v>
      </c>
      <c r="F25" s="13">
        <v>53930191</v>
      </c>
      <c r="G25" s="13">
        <v>55936069809</v>
      </c>
      <c r="H25" s="13">
        <v>17698001556</v>
      </c>
      <c r="I25" s="13">
        <v>36415713</v>
      </c>
      <c r="J25" s="14">
        <v>36415713</v>
      </c>
    </row>
    <row r="26" spans="1:10" ht="33.75" x14ac:dyDescent="0.25">
      <c r="A26" s="24"/>
      <c r="B26" s="11" t="s">
        <v>50</v>
      </c>
      <c r="C26" s="12" t="s">
        <v>51</v>
      </c>
      <c r="D26" s="13">
        <v>13299733948</v>
      </c>
      <c r="E26" s="13">
        <v>1266283948</v>
      </c>
      <c r="F26" s="13">
        <v>1102483082</v>
      </c>
      <c r="G26" s="13">
        <v>10930966918</v>
      </c>
      <c r="H26" s="13">
        <v>245889366</v>
      </c>
      <c r="I26" s="13">
        <v>198565400</v>
      </c>
      <c r="J26" s="14">
        <v>198565400</v>
      </c>
    </row>
    <row r="27" spans="1:10" ht="33.75" x14ac:dyDescent="0.25">
      <c r="A27" s="24"/>
      <c r="B27" s="11" t="s">
        <v>52</v>
      </c>
      <c r="C27" s="12" t="s">
        <v>53</v>
      </c>
      <c r="D27" s="13">
        <v>96155000000</v>
      </c>
      <c r="E27" s="13">
        <v>19664450000</v>
      </c>
      <c r="F27" s="13">
        <v>5635695529</v>
      </c>
      <c r="G27" s="13">
        <v>70854854471</v>
      </c>
      <c r="H27" s="13">
        <v>6397821721</v>
      </c>
      <c r="I27" s="13">
        <v>5981966307</v>
      </c>
      <c r="J27" s="14">
        <v>5981966307</v>
      </c>
    </row>
    <row r="28" spans="1:10" ht="22.5" x14ac:dyDescent="0.25">
      <c r="A28" s="24"/>
      <c r="B28" s="11" t="s">
        <v>54</v>
      </c>
      <c r="C28" s="12" t="s">
        <v>55</v>
      </c>
      <c r="D28" s="13">
        <v>1000000000</v>
      </c>
      <c r="E28" s="13">
        <v>0</v>
      </c>
      <c r="F28" s="13">
        <v>16000000</v>
      </c>
      <c r="G28" s="13">
        <v>984000000</v>
      </c>
      <c r="H28" s="13">
        <v>16000000</v>
      </c>
      <c r="I28" s="13">
        <v>16703018</v>
      </c>
      <c r="J28" s="14">
        <v>16703018</v>
      </c>
    </row>
    <row r="29" spans="1:10" ht="22.5" x14ac:dyDescent="0.25">
      <c r="A29" s="24"/>
      <c r="B29" s="11" t="s">
        <v>56</v>
      </c>
      <c r="C29" s="12" t="s">
        <v>57</v>
      </c>
      <c r="D29" s="13">
        <v>1200000000</v>
      </c>
      <c r="E29" s="13">
        <v>0</v>
      </c>
      <c r="F29" s="13">
        <v>0</v>
      </c>
      <c r="G29" s="13">
        <v>1200000000</v>
      </c>
      <c r="H29" s="13">
        <v>0</v>
      </c>
      <c r="I29" s="13">
        <v>6995170</v>
      </c>
      <c r="J29" s="14">
        <v>6995170</v>
      </c>
    </row>
    <row r="30" spans="1:10" ht="33.75" x14ac:dyDescent="0.25">
      <c r="A30" s="24"/>
      <c r="B30" s="11" t="s">
        <v>58</v>
      </c>
      <c r="C30" s="12" t="s">
        <v>59</v>
      </c>
      <c r="D30" s="13">
        <v>45620000000</v>
      </c>
      <c r="E30" s="13">
        <v>0</v>
      </c>
      <c r="F30" s="13">
        <v>31127088420</v>
      </c>
      <c r="G30" s="13">
        <v>14492911580</v>
      </c>
      <c r="H30" s="13">
        <v>28447305170</v>
      </c>
      <c r="I30" s="13">
        <v>347366375</v>
      </c>
      <c r="J30" s="14">
        <v>347366375</v>
      </c>
    </row>
    <row r="31" spans="1:10" ht="22.5" x14ac:dyDescent="0.25">
      <c r="A31" s="24"/>
      <c r="B31" s="11" t="s">
        <v>60</v>
      </c>
      <c r="C31" s="12" t="s">
        <v>61</v>
      </c>
      <c r="D31" s="13">
        <v>2500000000</v>
      </c>
      <c r="E31" s="13">
        <v>0</v>
      </c>
      <c r="F31" s="13">
        <v>170856145</v>
      </c>
      <c r="G31" s="13">
        <v>2329143855</v>
      </c>
      <c r="H31" s="13">
        <v>377837003</v>
      </c>
      <c r="I31" s="13">
        <v>20216837</v>
      </c>
      <c r="J31" s="14">
        <v>20216837</v>
      </c>
    </row>
    <row r="32" spans="1:10" ht="22.5" x14ac:dyDescent="0.25">
      <c r="A32" s="24"/>
      <c r="B32" s="11" t="s">
        <v>62</v>
      </c>
      <c r="C32" s="12" t="s">
        <v>63</v>
      </c>
      <c r="D32" s="13">
        <v>1700000000</v>
      </c>
      <c r="E32" s="13">
        <v>0</v>
      </c>
      <c r="F32" s="13">
        <v>0</v>
      </c>
      <c r="G32" s="13">
        <v>1700000000</v>
      </c>
      <c r="H32" s="13">
        <v>1318375000</v>
      </c>
      <c r="I32" s="13">
        <v>138320416</v>
      </c>
      <c r="J32" s="14">
        <v>138320416</v>
      </c>
    </row>
    <row r="33" spans="1:10" ht="22.5" x14ac:dyDescent="0.25">
      <c r="A33" s="24"/>
      <c r="B33" s="11" t="s">
        <v>64</v>
      </c>
      <c r="C33" s="12" t="s">
        <v>65</v>
      </c>
      <c r="D33" s="13">
        <v>9000000000</v>
      </c>
      <c r="E33" s="13">
        <v>0</v>
      </c>
      <c r="F33" s="13">
        <v>29245978</v>
      </c>
      <c r="G33" s="13">
        <v>8970754022</v>
      </c>
      <c r="H33" s="13">
        <v>224224551</v>
      </c>
      <c r="I33" s="13">
        <v>296500191</v>
      </c>
      <c r="J33" s="14">
        <v>296500191</v>
      </c>
    </row>
    <row r="34" spans="1:10" ht="33.75" x14ac:dyDescent="0.25">
      <c r="A34" s="24"/>
      <c r="B34" s="11" t="s">
        <v>66</v>
      </c>
      <c r="C34" s="12" t="s">
        <v>67</v>
      </c>
      <c r="D34" s="13">
        <v>4000000000</v>
      </c>
      <c r="E34" s="13">
        <v>0</v>
      </c>
      <c r="F34" s="13">
        <v>400306797.69</v>
      </c>
      <c r="G34" s="13">
        <v>3599693202.3099999</v>
      </c>
      <c r="H34" s="13">
        <v>1305142.2</v>
      </c>
      <c r="I34" s="13">
        <v>0</v>
      </c>
      <c r="J34" s="14">
        <v>0</v>
      </c>
    </row>
    <row r="35" spans="1:10" x14ac:dyDescent="0.25">
      <c r="A35" s="24"/>
      <c r="B35" s="11" t="s">
        <v>68</v>
      </c>
      <c r="C35" s="12" t="s">
        <v>69</v>
      </c>
      <c r="D35" s="13">
        <v>6000000000</v>
      </c>
      <c r="E35" s="13">
        <v>0</v>
      </c>
      <c r="F35" s="13">
        <v>70000000</v>
      </c>
      <c r="G35" s="13">
        <v>5930000000</v>
      </c>
      <c r="H35" s="13">
        <v>1558989632</v>
      </c>
      <c r="I35" s="13">
        <v>71809069</v>
      </c>
      <c r="J35" s="14">
        <v>71809069</v>
      </c>
    </row>
    <row r="36" spans="1:10" ht="23.25" thickBot="1" x14ac:dyDescent="0.3">
      <c r="A36" s="24"/>
      <c r="B36" s="29" t="s">
        <v>70</v>
      </c>
      <c r="C36" s="30" t="s">
        <v>71</v>
      </c>
      <c r="D36" s="31">
        <v>5950000000</v>
      </c>
      <c r="E36" s="31">
        <v>0</v>
      </c>
      <c r="F36" s="31">
        <v>278899254</v>
      </c>
      <c r="G36" s="31">
        <v>5671100746</v>
      </c>
      <c r="H36" s="31">
        <v>280259501</v>
      </c>
      <c r="I36" s="31">
        <v>88184444</v>
      </c>
      <c r="J36" s="32">
        <v>88184444</v>
      </c>
    </row>
    <row r="37" spans="1:10" s="44" customFormat="1" ht="15.75" thickBot="1" x14ac:dyDescent="0.3">
      <c r="A37" s="39"/>
      <c r="B37" s="59" t="s">
        <v>0</v>
      </c>
      <c r="C37" s="60" t="s">
        <v>75</v>
      </c>
      <c r="D37" s="61">
        <f>+D18+D5</f>
        <v>569055371065</v>
      </c>
      <c r="E37" s="61">
        <f t="shared" ref="E37:I37" si="2">+E18+E5</f>
        <v>70000000000</v>
      </c>
      <c r="F37" s="61">
        <f t="shared" si="2"/>
        <v>50986062869.690002</v>
      </c>
      <c r="G37" s="61">
        <f t="shared" si="2"/>
        <v>448069308195.31</v>
      </c>
      <c r="H37" s="61">
        <f t="shared" si="2"/>
        <v>66109295845.110001</v>
      </c>
      <c r="I37" s="61">
        <f t="shared" si="2"/>
        <v>21896062055</v>
      </c>
      <c r="J37" s="62">
        <f>+J18+J5</f>
        <v>21895535499</v>
      </c>
    </row>
    <row r="38" spans="1:10" ht="15.75" thickTop="1" x14ac:dyDescent="0.25">
      <c r="A38" s="4"/>
      <c r="B38" s="6" t="s">
        <v>0</v>
      </c>
      <c r="C38" s="7" t="s">
        <v>0</v>
      </c>
      <c r="D38" s="22" t="s">
        <v>0</v>
      </c>
      <c r="E38" s="22" t="s">
        <v>0</v>
      </c>
      <c r="F38" s="22" t="s">
        <v>0</v>
      </c>
      <c r="G38" s="22" t="s">
        <v>0</v>
      </c>
      <c r="H38" s="22" t="s">
        <v>0</v>
      </c>
      <c r="I38" s="22" t="s">
        <v>0</v>
      </c>
      <c r="J38" s="22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G22" sqref="G22"/>
    </sheetView>
  </sheetViews>
  <sheetFormatPr baseColWidth="10" defaultRowHeight="15" x14ac:dyDescent="0.25"/>
  <cols>
    <col min="1" max="1" width="13.42578125" style="92" customWidth="1"/>
    <col min="2" max="2" width="14.42578125" style="92" customWidth="1"/>
    <col min="3" max="3" width="27.5703125" style="92" customWidth="1"/>
    <col min="4" max="10" width="18.85546875" style="92" customWidth="1"/>
    <col min="11" max="11" width="0" style="92" hidden="1" customWidth="1"/>
    <col min="12" max="12" width="6.42578125" style="92" customWidth="1"/>
    <col min="13" max="16384" width="11.42578125" style="92"/>
  </cols>
  <sheetData>
    <row r="1" spans="1:10" x14ac:dyDescent="0.25">
      <c r="A1" s="90"/>
      <c r="B1" s="90">
        <v>2019</v>
      </c>
      <c r="C1" s="91" t="s">
        <v>0</v>
      </c>
      <c r="D1" s="91" t="s">
        <v>0</v>
      </c>
      <c r="E1" s="91" t="s">
        <v>0</v>
      </c>
      <c r="F1" s="91" t="s">
        <v>0</v>
      </c>
      <c r="G1" s="91" t="s">
        <v>0</v>
      </c>
      <c r="H1" s="91" t="s">
        <v>0</v>
      </c>
      <c r="I1" s="91" t="s">
        <v>0</v>
      </c>
      <c r="J1" s="91" t="s">
        <v>0</v>
      </c>
    </row>
    <row r="2" spans="1:10" x14ac:dyDescent="0.25">
      <c r="A2" s="90"/>
      <c r="B2" s="90" t="s">
        <v>1</v>
      </c>
      <c r="C2" s="91" t="s">
        <v>0</v>
      </c>
      <c r="D2" s="91" t="s">
        <v>0</v>
      </c>
      <c r="E2" s="91" t="s">
        <v>0</v>
      </c>
      <c r="F2" s="91" t="s">
        <v>0</v>
      </c>
      <c r="G2" s="91" t="s">
        <v>0</v>
      </c>
      <c r="H2" s="91" t="s">
        <v>0</v>
      </c>
      <c r="I2" s="91" t="s">
        <v>0</v>
      </c>
      <c r="J2" s="91" t="s">
        <v>0</v>
      </c>
    </row>
    <row r="3" spans="1:10" ht="15.75" thickBot="1" x14ac:dyDescent="0.3">
      <c r="A3" s="90"/>
      <c r="B3" s="95" t="s">
        <v>89</v>
      </c>
      <c r="C3" s="91" t="s">
        <v>0</v>
      </c>
      <c r="D3" s="91" t="s">
        <v>0</v>
      </c>
      <c r="E3" s="91" t="s">
        <v>0</v>
      </c>
      <c r="F3" s="91" t="s">
        <v>0</v>
      </c>
      <c r="G3" s="91" t="s">
        <v>0</v>
      </c>
      <c r="H3" s="91" t="s">
        <v>0</v>
      </c>
      <c r="I3" s="91" t="s">
        <v>0</v>
      </c>
      <c r="J3" s="91" t="s">
        <v>0</v>
      </c>
    </row>
    <row r="4" spans="1:10" ht="15.75" thickTop="1" x14ac:dyDescent="0.25">
      <c r="A4" s="93"/>
      <c r="B4" s="103" t="s">
        <v>3</v>
      </c>
      <c r="C4" s="104" t="s">
        <v>4</v>
      </c>
      <c r="D4" s="104" t="s">
        <v>5</v>
      </c>
      <c r="E4" s="104" t="s">
        <v>6</v>
      </c>
      <c r="F4" s="104" t="s">
        <v>7</v>
      </c>
      <c r="G4" s="104" t="s">
        <v>8</v>
      </c>
      <c r="H4" s="104" t="s">
        <v>9</v>
      </c>
      <c r="I4" s="104" t="s">
        <v>10</v>
      </c>
      <c r="J4" s="105" t="s">
        <v>11</v>
      </c>
    </row>
    <row r="5" spans="1:10" s="131" customFormat="1" ht="15.75" thickBot="1" x14ac:dyDescent="0.3">
      <c r="A5" s="126"/>
      <c r="B5" s="127"/>
      <c r="C5" s="128" t="s">
        <v>76</v>
      </c>
      <c r="D5" s="129">
        <f>SUM(D6:D17)</f>
        <v>37055371065</v>
      </c>
      <c r="E5" s="129">
        <f t="shared" ref="E5:J5" si="0">SUM(E6:E17)</f>
        <v>0</v>
      </c>
      <c r="F5" s="129">
        <f t="shared" si="0"/>
        <v>2163488191</v>
      </c>
      <c r="G5" s="129">
        <f t="shared" si="0"/>
        <v>34891882874</v>
      </c>
      <c r="H5" s="129">
        <f t="shared" si="0"/>
        <v>2410933730.3899999</v>
      </c>
      <c r="I5" s="129">
        <f t="shared" si="0"/>
        <v>2710830491.71</v>
      </c>
      <c r="J5" s="130">
        <f t="shared" si="0"/>
        <v>2710830491.71</v>
      </c>
    </row>
    <row r="6" spans="1:10" x14ac:dyDescent="0.25">
      <c r="A6" s="94"/>
      <c r="B6" s="106" t="s">
        <v>12</v>
      </c>
      <c r="C6" s="107" t="s">
        <v>13</v>
      </c>
      <c r="D6" s="108">
        <v>11589000000</v>
      </c>
      <c r="E6" s="108">
        <v>0</v>
      </c>
      <c r="F6" s="108">
        <v>766282989</v>
      </c>
      <c r="G6" s="108">
        <v>10822717011</v>
      </c>
      <c r="H6" s="108">
        <v>766282989</v>
      </c>
      <c r="I6" s="108">
        <v>773354232</v>
      </c>
      <c r="J6" s="109">
        <v>773354232</v>
      </c>
    </row>
    <row r="7" spans="1:10" ht="22.5" x14ac:dyDescent="0.25">
      <c r="A7" s="94"/>
      <c r="B7" s="96" t="s">
        <v>14</v>
      </c>
      <c r="C7" s="97" t="s">
        <v>15</v>
      </c>
      <c r="D7" s="98">
        <v>3935000000</v>
      </c>
      <c r="E7" s="98">
        <v>0</v>
      </c>
      <c r="F7" s="98">
        <v>275064800</v>
      </c>
      <c r="G7" s="98">
        <v>3659935200</v>
      </c>
      <c r="H7" s="98">
        <v>275064800</v>
      </c>
      <c r="I7" s="98">
        <v>275834400</v>
      </c>
      <c r="J7" s="99">
        <v>275834400</v>
      </c>
    </row>
    <row r="8" spans="1:10" ht="33.75" x14ac:dyDescent="0.25">
      <c r="A8" s="94"/>
      <c r="B8" s="96" t="s">
        <v>16</v>
      </c>
      <c r="C8" s="97" t="s">
        <v>17</v>
      </c>
      <c r="D8" s="98">
        <v>1337000000</v>
      </c>
      <c r="E8" s="98">
        <v>0</v>
      </c>
      <c r="F8" s="98">
        <v>120850915</v>
      </c>
      <c r="G8" s="98">
        <v>1216149085</v>
      </c>
      <c r="H8" s="98">
        <v>120850915</v>
      </c>
      <c r="I8" s="98">
        <v>125806782</v>
      </c>
      <c r="J8" s="99">
        <v>125806782</v>
      </c>
    </row>
    <row r="9" spans="1:10" ht="22.5" x14ac:dyDescent="0.25">
      <c r="A9" s="94"/>
      <c r="B9" s="96" t="s">
        <v>18</v>
      </c>
      <c r="C9" s="97" t="s">
        <v>19</v>
      </c>
      <c r="D9" s="98">
        <v>10000000</v>
      </c>
      <c r="E9" s="98">
        <v>0</v>
      </c>
      <c r="F9" s="98">
        <v>0</v>
      </c>
      <c r="G9" s="98">
        <v>10000000</v>
      </c>
      <c r="H9" s="98">
        <v>0</v>
      </c>
      <c r="I9" s="98">
        <v>272113</v>
      </c>
      <c r="J9" s="99">
        <v>272113</v>
      </c>
    </row>
    <row r="10" spans="1:10" ht="22.5" x14ac:dyDescent="0.25">
      <c r="A10" s="94"/>
      <c r="B10" s="96" t="s">
        <v>20</v>
      </c>
      <c r="C10" s="97" t="s">
        <v>21</v>
      </c>
      <c r="D10" s="98">
        <v>4202371065</v>
      </c>
      <c r="E10" s="98">
        <v>0</v>
      </c>
      <c r="F10" s="98">
        <v>180944327</v>
      </c>
      <c r="G10" s="98">
        <v>4021426738</v>
      </c>
      <c r="H10" s="98">
        <v>178389866.38999999</v>
      </c>
      <c r="I10" s="98">
        <v>434915418.70999998</v>
      </c>
      <c r="J10" s="99">
        <v>434915418.70999998</v>
      </c>
    </row>
    <row r="11" spans="1:10" ht="33.75" x14ac:dyDescent="0.25">
      <c r="A11" s="94"/>
      <c r="B11" s="96" t="s">
        <v>22</v>
      </c>
      <c r="C11" s="97" t="s">
        <v>23</v>
      </c>
      <c r="D11" s="98">
        <v>14085000000</v>
      </c>
      <c r="E11" s="98">
        <v>0</v>
      </c>
      <c r="F11" s="98">
        <v>1056326689.0599999</v>
      </c>
      <c r="G11" s="98">
        <v>13028673310.940001</v>
      </c>
      <c r="H11" s="98">
        <v>1056326689.0599999</v>
      </c>
      <c r="I11" s="98">
        <v>1056326689.0599999</v>
      </c>
      <c r="J11" s="99">
        <v>1056326689.0599999</v>
      </c>
    </row>
    <row r="12" spans="1:10" ht="22.5" x14ac:dyDescent="0.25">
      <c r="A12" s="94"/>
      <c r="B12" s="96" t="s">
        <v>24</v>
      </c>
      <c r="C12" s="97" t="s">
        <v>25</v>
      </c>
      <c r="D12" s="98">
        <v>1153000000</v>
      </c>
      <c r="E12" s="98">
        <v>0</v>
      </c>
      <c r="F12" s="98">
        <v>-249853909.06</v>
      </c>
      <c r="G12" s="98">
        <v>1402853909.0599999</v>
      </c>
      <c r="H12" s="98">
        <v>146090.94</v>
      </c>
      <c r="I12" s="98">
        <v>26725609.940000001</v>
      </c>
      <c r="J12" s="99">
        <v>26725609.940000001</v>
      </c>
    </row>
    <row r="13" spans="1:10" ht="33.75" x14ac:dyDescent="0.25">
      <c r="A13" s="94"/>
      <c r="B13" s="96" t="s">
        <v>26</v>
      </c>
      <c r="C13" s="97" t="s">
        <v>27</v>
      </c>
      <c r="D13" s="98">
        <v>56000000</v>
      </c>
      <c r="E13" s="98">
        <v>0</v>
      </c>
      <c r="F13" s="98">
        <v>13872380</v>
      </c>
      <c r="G13" s="98">
        <v>42127620</v>
      </c>
      <c r="H13" s="98">
        <v>13872380</v>
      </c>
      <c r="I13" s="98">
        <v>17595247</v>
      </c>
      <c r="J13" s="99">
        <v>17595247</v>
      </c>
    </row>
    <row r="14" spans="1:10" x14ac:dyDescent="0.25">
      <c r="A14" s="94"/>
      <c r="B14" s="96" t="s">
        <v>28</v>
      </c>
      <c r="C14" s="97" t="s">
        <v>29</v>
      </c>
      <c r="D14" s="98">
        <v>91000000</v>
      </c>
      <c r="E14" s="98">
        <v>0</v>
      </c>
      <c r="F14" s="98">
        <v>0</v>
      </c>
      <c r="G14" s="98">
        <v>91000000</v>
      </c>
      <c r="H14" s="98">
        <v>0</v>
      </c>
      <c r="I14" s="98">
        <v>0</v>
      </c>
      <c r="J14" s="99">
        <v>0</v>
      </c>
    </row>
    <row r="15" spans="1:10" x14ac:dyDescent="0.25">
      <c r="A15" s="94"/>
      <c r="B15" s="96" t="s">
        <v>30</v>
      </c>
      <c r="C15" s="97" t="s">
        <v>31</v>
      </c>
      <c r="D15" s="98">
        <v>10000000</v>
      </c>
      <c r="E15" s="98">
        <v>0</v>
      </c>
      <c r="F15" s="98">
        <v>0</v>
      </c>
      <c r="G15" s="98">
        <v>10000000</v>
      </c>
      <c r="H15" s="98">
        <v>0</v>
      </c>
      <c r="I15" s="98">
        <v>0</v>
      </c>
      <c r="J15" s="99">
        <v>0</v>
      </c>
    </row>
    <row r="16" spans="1:10" ht="22.5" x14ac:dyDescent="0.25">
      <c r="A16" s="94"/>
      <c r="B16" s="96" t="s">
        <v>32</v>
      </c>
      <c r="C16" s="97" t="s">
        <v>33</v>
      </c>
      <c r="D16" s="98">
        <v>10000000</v>
      </c>
      <c r="E16" s="98">
        <v>0</v>
      </c>
      <c r="F16" s="98">
        <v>0</v>
      </c>
      <c r="G16" s="98">
        <v>10000000</v>
      </c>
      <c r="H16" s="98">
        <v>0</v>
      </c>
      <c r="I16" s="98">
        <v>0</v>
      </c>
      <c r="J16" s="99">
        <v>0</v>
      </c>
    </row>
    <row r="17" spans="1:10" ht="23.25" thickBot="1" x14ac:dyDescent="0.3">
      <c r="A17" s="94"/>
      <c r="B17" s="110" t="s">
        <v>34</v>
      </c>
      <c r="C17" s="111" t="s">
        <v>35</v>
      </c>
      <c r="D17" s="112">
        <v>577000000</v>
      </c>
      <c r="E17" s="112">
        <v>0</v>
      </c>
      <c r="F17" s="112">
        <v>0</v>
      </c>
      <c r="G17" s="112">
        <v>577000000</v>
      </c>
      <c r="H17" s="112">
        <v>0</v>
      </c>
      <c r="I17" s="112">
        <v>0</v>
      </c>
      <c r="J17" s="113">
        <v>0</v>
      </c>
    </row>
    <row r="18" spans="1:10" ht="15.75" thickBot="1" x14ac:dyDescent="0.3">
      <c r="A18" s="94"/>
      <c r="B18" s="114"/>
      <c r="C18" s="115"/>
      <c r="D18" s="116">
        <f>SUM(D19:D36)</f>
        <v>532000000000</v>
      </c>
      <c r="E18" s="116">
        <f t="shared" ref="E18:J18" si="1">SUM(E19:E36)</f>
        <v>70000000000</v>
      </c>
      <c r="F18" s="116">
        <f t="shared" si="1"/>
        <v>26717247427.509998</v>
      </c>
      <c r="G18" s="116">
        <f t="shared" si="1"/>
        <v>435282752572.48999</v>
      </c>
      <c r="H18" s="116">
        <f t="shared" si="1"/>
        <v>41880662573.150002</v>
      </c>
      <c r="I18" s="116">
        <f t="shared" si="1"/>
        <v>27395450299.650002</v>
      </c>
      <c r="J18" s="116">
        <f t="shared" si="1"/>
        <v>27395450299.650002</v>
      </c>
    </row>
    <row r="19" spans="1:10" ht="56.25" x14ac:dyDescent="0.25">
      <c r="A19" s="94"/>
      <c r="B19" s="106" t="s">
        <v>36</v>
      </c>
      <c r="C19" s="107" t="s">
        <v>37</v>
      </c>
      <c r="D19" s="108">
        <v>73269266052</v>
      </c>
      <c r="E19" s="108">
        <v>42569266052</v>
      </c>
      <c r="F19" s="108">
        <v>15990933818</v>
      </c>
      <c r="G19" s="108">
        <v>14709066182</v>
      </c>
      <c r="H19" s="108">
        <v>21384803103</v>
      </c>
      <c r="I19" s="108">
        <v>59362401</v>
      </c>
      <c r="J19" s="109">
        <v>59362401</v>
      </c>
    </row>
    <row r="20" spans="1:10" ht="45" x14ac:dyDescent="0.25">
      <c r="A20" s="94"/>
      <c r="B20" s="96" t="s">
        <v>38</v>
      </c>
      <c r="C20" s="97" t="s">
        <v>39</v>
      </c>
      <c r="D20" s="98">
        <v>8750000000</v>
      </c>
      <c r="E20" s="98">
        <v>0</v>
      </c>
      <c r="F20" s="98">
        <v>2332962315</v>
      </c>
      <c r="G20" s="98">
        <v>6417037685</v>
      </c>
      <c r="H20" s="98">
        <v>3613222315</v>
      </c>
      <c r="I20" s="98">
        <v>589757912</v>
      </c>
      <c r="J20" s="99">
        <v>589757912</v>
      </c>
    </row>
    <row r="21" spans="1:10" ht="22.5" x14ac:dyDescent="0.25">
      <c r="A21" s="94"/>
      <c r="B21" s="96" t="s">
        <v>40</v>
      </c>
      <c r="C21" s="97" t="s">
        <v>41</v>
      </c>
      <c r="D21" s="98">
        <v>8403000000</v>
      </c>
      <c r="E21" s="98">
        <v>0</v>
      </c>
      <c r="F21" s="98">
        <v>2398171715</v>
      </c>
      <c r="G21" s="98">
        <v>6004828285</v>
      </c>
      <c r="H21" s="98">
        <v>1439071715</v>
      </c>
      <c r="I21" s="98">
        <v>36692744</v>
      </c>
      <c r="J21" s="99">
        <v>36692744</v>
      </c>
    </row>
    <row r="22" spans="1:10" ht="33.75" x14ac:dyDescent="0.25">
      <c r="A22" s="94"/>
      <c r="B22" s="96" t="s">
        <v>42</v>
      </c>
      <c r="C22" s="97" t="s">
        <v>43</v>
      </c>
      <c r="D22" s="98">
        <v>7782000000</v>
      </c>
      <c r="E22" s="98">
        <v>0</v>
      </c>
      <c r="F22" s="98">
        <v>2990447789</v>
      </c>
      <c r="G22" s="98">
        <v>4791552211</v>
      </c>
      <c r="H22" s="98">
        <v>2355522789</v>
      </c>
      <c r="I22" s="98">
        <v>38597303</v>
      </c>
      <c r="J22" s="99">
        <v>38597303</v>
      </c>
    </row>
    <row r="23" spans="1:10" ht="45" x14ac:dyDescent="0.25">
      <c r="A23" s="94"/>
      <c r="B23" s="96" t="s">
        <v>44</v>
      </c>
      <c r="C23" s="97" t="s">
        <v>45</v>
      </c>
      <c r="D23" s="98">
        <v>9230000000</v>
      </c>
      <c r="E23" s="98">
        <v>0</v>
      </c>
      <c r="F23" s="98">
        <v>634969597</v>
      </c>
      <c r="G23" s="98">
        <v>8595030403</v>
      </c>
      <c r="H23" s="98">
        <v>2799313597</v>
      </c>
      <c r="I23" s="98">
        <v>29511983</v>
      </c>
      <c r="J23" s="99">
        <v>29511983</v>
      </c>
    </row>
    <row r="24" spans="1:10" ht="45" x14ac:dyDescent="0.25">
      <c r="A24" s="94"/>
      <c r="B24" s="96" t="s">
        <v>46</v>
      </c>
      <c r="C24" s="97" t="s">
        <v>47</v>
      </c>
      <c r="D24" s="98">
        <v>175651000000</v>
      </c>
      <c r="E24" s="98">
        <v>0</v>
      </c>
      <c r="F24" s="98">
        <v>548092681</v>
      </c>
      <c r="G24" s="98">
        <v>175102907319</v>
      </c>
      <c r="H24" s="98">
        <v>308910808.14999998</v>
      </c>
      <c r="I24" s="98">
        <v>3515753945</v>
      </c>
      <c r="J24" s="99">
        <v>3515753945</v>
      </c>
    </row>
    <row r="25" spans="1:10" ht="33.75" x14ac:dyDescent="0.25">
      <c r="A25" s="94"/>
      <c r="B25" s="96" t="s">
        <v>48</v>
      </c>
      <c r="C25" s="97" t="s">
        <v>49</v>
      </c>
      <c r="D25" s="98">
        <v>62490000000</v>
      </c>
      <c r="E25" s="98">
        <v>6500000000</v>
      </c>
      <c r="F25" s="98">
        <v>49782785</v>
      </c>
      <c r="G25" s="98">
        <v>55940217215</v>
      </c>
      <c r="H25" s="98">
        <v>1432495595</v>
      </c>
      <c r="I25" s="98">
        <v>42670691</v>
      </c>
      <c r="J25" s="99">
        <v>42670691</v>
      </c>
    </row>
    <row r="26" spans="1:10" ht="45" x14ac:dyDescent="0.25">
      <c r="A26" s="94"/>
      <c r="B26" s="96" t="s">
        <v>50</v>
      </c>
      <c r="C26" s="97" t="s">
        <v>51</v>
      </c>
      <c r="D26" s="98">
        <v>13299733948</v>
      </c>
      <c r="E26" s="98">
        <v>1266283948</v>
      </c>
      <c r="F26" s="98">
        <v>0</v>
      </c>
      <c r="G26" s="98">
        <v>12033450000</v>
      </c>
      <c r="H26" s="98">
        <v>377262916</v>
      </c>
      <c r="I26" s="98">
        <v>518340182</v>
      </c>
      <c r="J26" s="99">
        <v>518340182</v>
      </c>
    </row>
    <row r="27" spans="1:10" ht="56.25" x14ac:dyDescent="0.25">
      <c r="A27" s="94"/>
      <c r="B27" s="96" t="s">
        <v>52</v>
      </c>
      <c r="C27" s="97" t="s">
        <v>53</v>
      </c>
      <c r="D27" s="98">
        <v>96155000000</v>
      </c>
      <c r="E27" s="98">
        <v>19664450000</v>
      </c>
      <c r="F27" s="98">
        <v>217186939</v>
      </c>
      <c r="G27" s="98">
        <v>76273363061</v>
      </c>
      <c r="H27" s="98">
        <v>7023037211</v>
      </c>
      <c r="I27" s="98">
        <v>7033959749</v>
      </c>
      <c r="J27" s="99">
        <v>7033959749</v>
      </c>
    </row>
    <row r="28" spans="1:10" ht="33.75" x14ac:dyDescent="0.25">
      <c r="A28" s="94"/>
      <c r="B28" s="96" t="s">
        <v>54</v>
      </c>
      <c r="C28" s="97" t="s">
        <v>55</v>
      </c>
      <c r="D28" s="98">
        <v>1000000000</v>
      </c>
      <c r="E28" s="98">
        <v>0</v>
      </c>
      <c r="F28" s="98">
        <v>123384057</v>
      </c>
      <c r="G28" s="98">
        <v>876615943</v>
      </c>
      <c r="H28" s="98">
        <v>123384057</v>
      </c>
      <c r="I28" s="98">
        <v>27433300</v>
      </c>
      <c r="J28" s="99">
        <v>27433300</v>
      </c>
    </row>
    <row r="29" spans="1:10" ht="33.75" x14ac:dyDescent="0.25">
      <c r="A29" s="94"/>
      <c r="B29" s="96" t="s">
        <v>56</v>
      </c>
      <c r="C29" s="97" t="s">
        <v>57</v>
      </c>
      <c r="D29" s="98">
        <v>1200000000</v>
      </c>
      <c r="E29" s="98">
        <v>0</v>
      </c>
      <c r="F29" s="98">
        <v>941200000</v>
      </c>
      <c r="G29" s="98">
        <v>258800000</v>
      </c>
      <c r="H29" s="98">
        <v>0</v>
      </c>
      <c r="I29" s="98">
        <v>18500000</v>
      </c>
      <c r="J29" s="99">
        <v>18500000</v>
      </c>
    </row>
    <row r="30" spans="1:10" ht="56.25" x14ac:dyDescent="0.25">
      <c r="A30" s="94"/>
      <c r="B30" s="96" t="s">
        <v>58</v>
      </c>
      <c r="C30" s="97" t="s">
        <v>59</v>
      </c>
      <c r="D30" s="98">
        <v>45620000000</v>
      </c>
      <c r="E30" s="98">
        <v>0</v>
      </c>
      <c r="F30" s="98">
        <v>-624811599</v>
      </c>
      <c r="G30" s="98">
        <v>46244811599</v>
      </c>
      <c r="H30" s="98">
        <v>423201651</v>
      </c>
      <c r="I30" s="98">
        <v>14389405260</v>
      </c>
      <c r="J30" s="99">
        <v>14389405260</v>
      </c>
    </row>
    <row r="31" spans="1:10" ht="33.75" x14ac:dyDescent="0.25">
      <c r="A31" s="94"/>
      <c r="B31" s="96" t="s">
        <v>60</v>
      </c>
      <c r="C31" s="97" t="s">
        <v>61</v>
      </c>
      <c r="D31" s="98">
        <v>2500000000</v>
      </c>
      <c r="E31" s="98">
        <v>0</v>
      </c>
      <c r="F31" s="98">
        <v>158198953</v>
      </c>
      <c r="G31" s="98">
        <v>2341801047</v>
      </c>
      <c r="H31" s="98">
        <v>204412538</v>
      </c>
      <c r="I31" s="98">
        <v>47049037</v>
      </c>
      <c r="J31" s="99">
        <v>47049037</v>
      </c>
    </row>
    <row r="32" spans="1:10" ht="22.5" x14ac:dyDescent="0.25">
      <c r="A32" s="94"/>
      <c r="B32" s="96" t="s">
        <v>62</v>
      </c>
      <c r="C32" s="97" t="s">
        <v>63</v>
      </c>
      <c r="D32" s="98">
        <v>1700000000</v>
      </c>
      <c r="E32" s="98">
        <v>0</v>
      </c>
      <c r="F32" s="98">
        <v>1230901</v>
      </c>
      <c r="G32" s="98">
        <v>1698769099</v>
      </c>
      <c r="H32" s="98">
        <v>1230901</v>
      </c>
      <c r="I32" s="98">
        <v>615957302</v>
      </c>
      <c r="J32" s="99">
        <v>615957302</v>
      </c>
    </row>
    <row r="33" spans="1:10" ht="33.75" x14ac:dyDescent="0.25">
      <c r="A33" s="94"/>
      <c r="B33" s="96" t="s">
        <v>64</v>
      </c>
      <c r="C33" s="97" t="s">
        <v>65</v>
      </c>
      <c r="D33" s="98">
        <v>9000000000</v>
      </c>
      <c r="E33" s="98">
        <v>0</v>
      </c>
      <c r="F33" s="98">
        <v>299430757</v>
      </c>
      <c r="G33" s="98">
        <v>8700569243</v>
      </c>
      <c r="H33" s="98">
        <v>3111406</v>
      </c>
      <c r="I33" s="98">
        <v>72114171.650000006</v>
      </c>
      <c r="J33" s="99">
        <v>72114171.650000006</v>
      </c>
    </row>
    <row r="34" spans="1:10" ht="56.25" x14ac:dyDescent="0.25">
      <c r="A34" s="94"/>
      <c r="B34" s="96" t="s">
        <v>66</v>
      </c>
      <c r="C34" s="97" t="s">
        <v>67</v>
      </c>
      <c r="D34" s="98">
        <v>4000000000</v>
      </c>
      <c r="E34" s="98">
        <v>0</v>
      </c>
      <c r="F34" s="98">
        <v>455112638.50999999</v>
      </c>
      <c r="G34" s="98">
        <v>3544887361.4899998</v>
      </c>
      <c r="H34" s="98">
        <v>98312609</v>
      </c>
      <c r="I34" s="98">
        <v>13310000</v>
      </c>
      <c r="J34" s="99">
        <v>13310000</v>
      </c>
    </row>
    <row r="35" spans="1:10" ht="22.5" x14ac:dyDescent="0.25">
      <c r="A35" s="94"/>
      <c r="B35" s="96" t="s">
        <v>68</v>
      </c>
      <c r="C35" s="97" t="s">
        <v>69</v>
      </c>
      <c r="D35" s="98">
        <v>6000000000</v>
      </c>
      <c r="E35" s="98">
        <v>0</v>
      </c>
      <c r="F35" s="98">
        <v>94400000</v>
      </c>
      <c r="G35" s="98">
        <v>5905600000</v>
      </c>
      <c r="H35" s="98">
        <v>88111852</v>
      </c>
      <c r="I35" s="98">
        <v>238832276</v>
      </c>
      <c r="J35" s="99">
        <v>238832276</v>
      </c>
    </row>
    <row r="36" spans="1:10" ht="23.25" thickBot="1" x14ac:dyDescent="0.3">
      <c r="A36" s="94"/>
      <c r="B36" s="110" t="s">
        <v>70</v>
      </c>
      <c r="C36" s="111" t="s">
        <v>71</v>
      </c>
      <c r="D36" s="112">
        <v>5950000000</v>
      </c>
      <c r="E36" s="112">
        <v>0</v>
      </c>
      <c r="F36" s="112">
        <v>106554081</v>
      </c>
      <c r="G36" s="112">
        <v>5843445919</v>
      </c>
      <c r="H36" s="112">
        <v>205257510</v>
      </c>
      <c r="I36" s="112">
        <v>108202043</v>
      </c>
      <c r="J36" s="113">
        <v>108202043</v>
      </c>
    </row>
    <row r="37" spans="1:10" ht="15.75" thickBot="1" x14ac:dyDescent="0.3">
      <c r="A37" s="94"/>
      <c r="B37" s="100" t="s">
        <v>0</v>
      </c>
      <c r="C37" s="101" t="s">
        <v>0</v>
      </c>
      <c r="D37" s="102">
        <f>+D5+D18</f>
        <v>569055371065</v>
      </c>
      <c r="E37" s="102">
        <f t="shared" ref="E37:J37" si="2">+E5+E18</f>
        <v>70000000000</v>
      </c>
      <c r="F37" s="102">
        <f t="shared" si="2"/>
        <v>28880735618.509998</v>
      </c>
      <c r="G37" s="102">
        <f t="shared" si="2"/>
        <v>470174635446.48999</v>
      </c>
      <c r="H37" s="102">
        <f t="shared" si="2"/>
        <v>44291596303.540001</v>
      </c>
      <c r="I37" s="102">
        <f t="shared" si="2"/>
        <v>30106280791.360001</v>
      </c>
      <c r="J37" s="102">
        <f t="shared" si="2"/>
        <v>30106280791.360001</v>
      </c>
    </row>
    <row r="38" spans="1:10" ht="0" hidden="1" customHeight="1" x14ac:dyDescent="0.25"/>
    <row r="39" spans="1:10" ht="33.950000000000003" customHeight="1" thickTop="1" x14ac:dyDescent="0.25"/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F29" sqref="F29"/>
    </sheetView>
  </sheetViews>
  <sheetFormatPr baseColWidth="10" defaultRowHeight="15" x14ac:dyDescent="0.25"/>
  <cols>
    <col min="1" max="2" width="11.42578125" style="121"/>
    <col min="3" max="3" width="19.5703125" style="121" customWidth="1"/>
    <col min="4" max="4" width="24.28515625" style="121" customWidth="1"/>
    <col min="5" max="5" width="22.5703125" style="121" customWidth="1"/>
    <col min="6" max="6" width="20.42578125" style="121" customWidth="1"/>
    <col min="7" max="7" width="24.7109375" style="121" customWidth="1"/>
    <col min="8" max="8" width="25.7109375" style="121" customWidth="1"/>
    <col min="9" max="9" width="29.5703125" style="121" customWidth="1"/>
    <col min="10" max="10" width="25.28515625" style="121" customWidth="1"/>
    <col min="11" max="16384" width="11.42578125" style="121"/>
  </cols>
  <sheetData>
    <row r="1" spans="1:10" x14ac:dyDescent="0.25">
      <c r="B1" s="122" t="s">
        <v>92</v>
      </c>
      <c r="C1" s="123" t="s">
        <v>0</v>
      </c>
      <c r="D1" s="123" t="s">
        <v>0</v>
      </c>
      <c r="E1" s="123" t="s">
        <v>0</v>
      </c>
      <c r="F1" s="123" t="s">
        <v>0</v>
      </c>
      <c r="G1" s="123" t="s">
        <v>0</v>
      </c>
      <c r="H1" s="123" t="s">
        <v>0</v>
      </c>
      <c r="I1" s="123" t="s">
        <v>0</v>
      </c>
      <c r="J1" s="123" t="s">
        <v>0</v>
      </c>
    </row>
    <row r="2" spans="1:10" x14ac:dyDescent="0.25">
      <c r="B2" s="122" t="s">
        <v>93</v>
      </c>
      <c r="C2" s="123" t="s">
        <v>0</v>
      </c>
      <c r="D2" s="123" t="s">
        <v>0</v>
      </c>
      <c r="E2" s="123" t="s">
        <v>0</v>
      </c>
      <c r="F2" s="123" t="s">
        <v>0</v>
      </c>
      <c r="G2" s="123" t="s">
        <v>0</v>
      </c>
      <c r="H2" s="123" t="s">
        <v>0</v>
      </c>
      <c r="I2" s="123" t="s">
        <v>0</v>
      </c>
      <c r="J2" s="123" t="s">
        <v>0</v>
      </c>
    </row>
    <row r="3" spans="1:10" ht="15.75" thickBot="1" x14ac:dyDescent="0.3">
      <c r="B3" s="122" t="s">
        <v>94</v>
      </c>
      <c r="C3" s="123" t="s">
        <v>0</v>
      </c>
      <c r="D3" s="123" t="s">
        <v>0</v>
      </c>
      <c r="E3" s="123" t="s">
        <v>0</v>
      </c>
      <c r="F3" s="123" t="s">
        <v>0</v>
      </c>
      <c r="G3" s="123" t="s">
        <v>0</v>
      </c>
      <c r="H3" s="123" t="s">
        <v>0</v>
      </c>
      <c r="I3" s="123" t="s">
        <v>0</v>
      </c>
      <c r="J3" s="123" t="s">
        <v>0</v>
      </c>
    </row>
    <row r="4" spans="1:10" ht="16.5" thickTop="1" thickBot="1" x14ac:dyDescent="0.3">
      <c r="A4" s="124"/>
      <c r="B4" s="133" t="s">
        <v>3</v>
      </c>
      <c r="C4" s="134" t="s">
        <v>4</v>
      </c>
      <c r="D4" s="134" t="s">
        <v>5</v>
      </c>
      <c r="E4" s="134" t="s">
        <v>6</v>
      </c>
      <c r="F4" s="134" t="s">
        <v>7</v>
      </c>
      <c r="G4" s="134" t="s">
        <v>8</v>
      </c>
      <c r="H4" s="134" t="s">
        <v>9</v>
      </c>
      <c r="I4" s="134" t="s">
        <v>10</v>
      </c>
      <c r="J4" s="135" t="s">
        <v>11</v>
      </c>
    </row>
    <row r="5" spans="1:10" s="125" customFormat="1" x14ac:dyDescent="0.25">
      <c r="A5" s="132"/>
      <c r="B5" s="136"/>
      <c r="C5" s="137" t="s">
        <v>76</v>
      </c>
      <c r="D5" s="138">
        <f t="shared" ref="D5:J5" si="0">SUM(D6:D17)</f>
        <v>37055371065</v>
      </c>
      <c r="E5" s="138">
        <f t="shared" si="0"/>
        <v>0</v>
      </c>
      <c r="F5" s="138">
        <f t="shared" si="0"/>
        <v>3607929143.4400001</v>
      </c>
      <c r="G5" s="138">
        <f t="shared" si="0"/>
        <v>33447441921.559998</v>
      </c>
      <c r="H5" s="138">
        <f t="shared" si="0"/>
        <v>3732649075.75</v>
      </c>
      <c r="I5" s="138">
        <f t="shared" si="0"/>
        <v>3920057160.4400001</v>
      </c>
      <c r="J5" s="139">
        <f t="shared" si="0"/>
        <v>3864593504.4400001</v>
      </c>
    </row>
    <row r="6" spans="1:10" x14ac:dyDescent="0.25">
      <c r="B6" s="140" t="s">
        <v>12</v>
      </c>
      <c r="C6" s="141" t="s">
        <v>13</v>
      </c>
      <c r="D6" s="142">
        <v>11589000000</v>
      </c>
      <c r="E6" s="142">
        <v>0</v>
      </c>
      <c r="F6" s="142">
        <v>1198527367</v>
      </c>
      <c r="G6" s="142">
        <v>10390472633</v>
      </c>
      <c r="H6" s="142">
        <v>1198527367</v>
      </c>
      <c r="I6" s="142">
        <v>1196494544</v>
      </c>
      <c r="J6" s="143">
        <v>1196494544</v>
      </c>
    </row>
    <row r="7" spans="1:10" x14ac:dyDescent="0.25">
      <c r="B7" s="140" t="s">
        <v>14</v>
      </c>
      <c r="C7" s="141" t="s">
        <v>15</v>
      </c>
      <c r="D7" s="142">
        <v>3935000000</v>
      </c>
      <c r="E7" s="142">
        <v>0</v>
      </c>
      <c r="F7" s="142">
        <v>394200609</v>
      </c>
      <c r="G7" s="142">
        <v>3540799391</v>
      </c>
      <c r="H7" s="142">
        <v>394200609</v>
      </c>
      <c r="I7" s="142">
        <v>379060512</v>
      </c>
      <c r="J7" s="143">
        <v>379060512</v>
      </c>
    </row>
    <row r="8" spans="1:10" x14ac:dyDescent="0.25">
      <c r="B8" s="140" t="s">
        <v>16</v>
      </c>
      <c r="C8" s="141" t="s">
        <v>17</v>
      </c>
      <c r="D8" s="142">
        <v>1337000000</v>
      </c>
      <c r="E8" s="142">
        <v>0</v>
      </c>
      <c r="F8" s="142">
        <v>252024367</v>
      </c>
      <c r="G8" s="142">
        <v>1084975633</v>
      </c>
      <c r="H8" s="142">
        <v>252024367</v>
      </c>
      <c r="I8" s="142">
        <v>248622130</v>
      </c>
      <c r="J8" s="143">
        <v>193158474</v>
      </c>
    </row>
    <row r="9" spans="1:10" x14ac:dyDescent="0.25">
      <c r="B9" s="140" t="s">
        <v>18</v>
      </c>
      <c r="C9" s="141" t="s">
        <v>19</v>
      </c>
      <c r="D9" s="142">
        <v>10000000</v>
      </c>
      <c r="E9" s="142">
        <v>0</v>
      </c>
      <c r="F9" s="142">
        <v>0</v>
      </c>
      <c r="G9" s="142">
        <v>10000000</v>
      </c>
      <c r="H9" s="142">
        <v>0</v>
      </c>
      <c r="I9" s="142">
        <v>0</v>
      </c>
      <c r="J9" s="143">
        <v>0</v>
      </c>
    </row>
    <row r="10" spans="1:10" x14ac:dyDescent="0.25">
      <c r="B10" s="140" t="s">
        <v>20</v>
      </c>
      <c r="C10" s="141" t="s">
        <v>21</v>
      </c>
      <c r="D10" s="142">
        <v>4202371065</v>
      </c>
      <c r="E10" s="142">
        <v>0</v>
      </c>
      <c r="F10" s="142">
        <v>4797992</v>
      </c>
      <c r="G10" s="142">
        <v>4197573073</v>
      </c>
      <c r="H10" s="142">
        <v>129517924.31</v>
      </c>
      <c r="I10" s="142">
        <v>301500000</v>
      </c>
      <c r="J10" s="143">
        <v>301500000</v>
      </c>
    </row>
    <row r="11" spans="1:10" x14ac:dyDescent="0.25">
      <c r="B11" s="140" t="s">
        <v>22</v>
      </c>
      <c r="C11" s="141" t="s">
        <v>23</v>
      </c>
      <c r="D11" s="142">
        <v>14085000000</v>
      </c>
      <c r="E11" s="142">
        <v>0</v>
      </c>
      <c r="F11" s="142">
        <v>1741117655.4400001</v>
      </c>
      <c r="G11" s="142">
        <v>12343882344.559999</v>
      </c>
      <c r="H11" s="142">
        <v>1741117655.4400001</v>
      </c>
      <c r="I11" s="142">
        <v>1741117655.4400001</v>
      </c>
      <c r="J11" s="143">
        <v>1741117655.4400001</v>
      </c>
    </row>
    <row r="12" spans="1:10" x14ac:dyDescent="0.25">
      <c r="B12" s="140" t="s">
        <v>24</v>
      </c>
      <c r="C12" s="141" t="s">
        <v>25</v>
      </c>
      <c r="D12" s="142">
        <v>1153000000</v>
      </c>
      <c r="E12" s="142">
        <v>0</v>
      </c>
      <c r="F12" s="142">
        <v>0</v>
      </c>
      <c r="G12" s="142">
        <v>1153000000</v>
      </c>
      <c r="H12" s="142">
        <v>0</v>
      </c>
      <c r="I12" s="142">
        <v>53159042</v>
      </c>
      <c r="J12" s="143">
        <v>53159042</v>
      </c>
    </row>
    <row r="13" spans="1:10" x14ac:dyDescent="0.25">
      <c r="B13" s="140" t="s">
        <v>26</v>
      </c>
      <c r="C13" s="141" t="s">
        <v>27</v>
      </c>
      <c r="D13" s="142">
        <v>56000000</v>
      </c>
      <c r="E13" s="142">
        <v>0</v>
      </c>
      <c r="F13" s="142">
        <v>17261153</v>
      </c>
      <c r="G13" s="142">
        <v>38738847</v>
      </c>
      <c r="H13" s="142">
        <v>17261153</v>
      </c>
      <c r="I13" s="142">
        <v>103277</v>
      </c>
      <c r="J13" s="143">
        <v>103277</v>
      </c>
    </row>
    <row r="14" spans="1:10" x14ac:dyDescent="0.25">
      <c r="B14" s="140" t="s">
        <v>28</v>
      </c>
      <c r="C14" s="141" t="s">
        <v>29</v>
      </c>
      <c r="D14" s="142">
        <v>91000000</v>
      </c>
      <c r="E14" s="142">
        <v>0</v>
      </c>
      <c r="F14" s="142">
        <v>0</v>
      </c>
      <c r="G14" s="142">
        <v>91000000</v>
      </c>
      <c r="H14" s="142">
        <v>0</v>
      </c>
      <c r="I14" s="142">
        <v>0</v>
      </c>
      <c r="J14" s="143">
        <v>0</v>
      </c>
    </row>
    <row r="15" spans="1:10" x14ac:dyDescent="0.25">
      <c r="B15" s="140" t="s">
        <v>30</v>
      </c>
      <c r="C15" s="141" t="s">
        <v>31</v>
      </c>
      <c r="D15" s="142">
        <v>10000000</v>
      </c>
      <c r="E15" s="142">
        <v>0</v>
      </c>
      <c r="F15" s="142">
        <v>0</v>
      </c>
      <c r="G15" s="142">
        <v>10000000</v>
      </c>
      <c r="H15" s="142">
        <v>0</v>
      </c>
      <c r="I15" s="142">
        <v>0</v>
      </c>
      <c r="J15" s="143">
        <v>0</v>
      </c>
    </row>
    <row r="16" spans="1:10" x14ac:dyDescent="0.25">
      <c r="B16" s="168" t="s">
        <v>32</v>
      </c>
      <c r="C16" s="141" t="s">
        <v>33</v>
      </c>
      <c r="D16" s="142">
        <v>10000000</v>
      </c>
      <c r="E16" s="142">
        <v>0</v>
      </c>
      <c r="F16" s="142">
        <v>0</v>
      </c>
      <c r="G16" s="142">
        <v>10000000</v>
      </c>
      <c r="H16" s="142">
        <v>0</v>
      </c>
      <c r="I16" s="142">
        <v>0</v>
      </c>
      <c r="J16" s="142">
        <v>0</v>
      </c>
    </row>
    <row r="17" spans="2:10" ht="15.75" thickBot="1" x14ac:dyDescent="0.3">
      <c r="B17" s="164" t="s">
        <v>34</v>
      </c>
      <c r="C17" s="165" t="s">
        <v>35</v>
      </c>
      <c r="D17" s="166">
        <v>577000000</v>
      </c>
      <c r="E17" s="166">
        <v>0</v>
      </c>
      <c r="F17" s="166">
        <v>0</v>
      </c>
      <c r="G17" s="166">
        <v>577000000</v>
      </c>
      <c r="H17" s="166">
        <v>0</v>
      </c>
      <c r="I17" s="166">
        <v>0</v>
      </c>
      <c r="J17" s="167">
        <v>0</v>
      </c>
    </row>
    <row r="18" spans="2:10" s="125" customFormat="1" ht="15.75" thickBot="1" x14ac:dyDescent="0.3">
      <c r="B18" s="160"/>
      <c r="C18" s="161" t="s">
        <v>77</v>
      </c>
      <c r="D18" s="162">
        <f t="shared" ref="D18:J18" si="1">SUM(D19:D36)</f>
        <v>532000000000</v>
      </c>
      <c r="E18" s="162">
        <f t="shared" si="1"/>
        <v>70000000000</v>
      </c>
      <c r="F18" s="162">
        <f t="shared" si="1"/>
        <v>13596256388.15</v>
      </c>
      <c r="G18" s="162">
        <f t="shared" si="1"/>
        <v>448403743611.84998</v>
      </c>
      <c r="H18" s="162">
        <f t="shared" si="1"/>
        <v>12919410256</v>
      </c>
      <c r="I18" s="162">
        <f t="shared" si="1"/>
        <v>17999999999.029999</v>
      </c>
      <c r="J18" s="163">
        <f t="shared" si="1"/>
        <v>17911220295.330002</v>
      </c>
    </row>
    <row r="19" spans="2:10" x14ac:dyDescent="0.25">
      <c r="B19" s="156" t="s">
        <v>36</v>
      </c>
      <c r="C19" s="157" t="s">
        <v>37</v>
      </c>
      <c r="D19" s="158">
        <v>73269266052</v>
      </c>
      <c r="E19" s="158">
        <v>42569266052</v>
      </c>
      <c r="F19" s="158">
        <v>447079948</v>
      </c>
      <c r="G19" s="158">
        <v>30252920052</v>
      </c>
      <c r="H19" s="158">
        <v>3433603128</v>
      </c>
      <c r="I19" s="158">
        <v>6259001593</v>
      </c>
      <c r="J19" s="159">
        <v>6259001593</v>
      </c>
    </row>
    <row r="20" spans="2:10" x14ac:dyDescent="0.25">
      <c r="B20" s="140" t="s">
        <v>38</v>
      </c>
      <c r="C20" s="141" t="s">
        <v>39</v>
      </c>
      <c r="D20" s="142">
        <v>8750000000</v>
      </c>
      <c r="E20" s="142">
        <v>0</v>
      </c>
      <c r="F20" s="142">
        <v>19334613</v>
      </c>
      <c r="G20" s="142">
        <v>8730665387</v>
      </c>
      <c r="H20" s="142">
        <v>136492633</v>
      </c>
      <c r="I20" s="142">
        <v>1335163279</v>
      </c>
      <c r="J20" s="143">
        <v>1335163279</v>
      </c>
    </row>
    <row r="21" spans="2:10" x14ac:dyDescent="0.25">
      <c r="B21" s="140" t="s">
        <v>40</v>
      </c>
      <c r="C21" s="141" t="s">
        <v>41</v>
      </c>
      <c r="D21" s="142">
        <v>8403000000</v>
      </c>
      <c r="E21" s="142">
        <v>0</v>
      </c>
      <c r="F21" s="142">
        <v>306709309</v>
      </c>
      <c r="G21" s="142">
        <v>8096290691</v>
      </c>
      <c r="H21" s="142">
        <v>1594709309</v>
      </c>
      <c r="I21" s="142">
        <v>227388299</v>
      </c>
      <c r="J21" s="143">
        <v>200231802</v>
      </c>
    </row>
    <row r="22" spans="2:10" x14ac:dyDescent="0.25">
      <c r="B22" s="140" t="s">
        <v>42</v>
      </c>
      <c r="C22" s="141" t="s">
        <v>43</v>
      </c>
      <c r="D22" s="142">
        <v>7782000000</v>
      </c>
      <c r="E22" s="142">
        <v>0</v>
      </c>
      <c r="F22" s="142">
        <v>247471200</v>
      </c>
      <c r="G22" s="142">
        <v>7534528800</v>
      </c>
      <c r="H22" s="142">
        <v>2133219638</v>
      </c>
      <c r="I22" s="142">
        <v>941340327</v>
      </c>
      <c r="J22" s="143">
        <v>941340327</v>
      </c>
    </row>
    <row r="23" spans="2:10" x14ac:dyDescent="0.25">
      <c r="B23" s="140" t="s">
        <v>44</v>
      </c>
      <c r="C23" s="141" t="s">
        <v>45</v>
      </c>
      <c r="D23" s="142">
        <v>9230000000</v>
      </c>
      <c r="E23" s="142">
        <v>0</v>
      </c>
      <c r="F23" s="142">
        <v>129503055</v>
      </c>
      <c r="G23" s="142">
        <v>9100496945</v>
      </c>
      <c r="H23" s="142">
        <v>202003055</v>
      </c>
      <c r="I23" s="142">
        <v>390898663</v>
      </c>
      <c r="J23" s="143">
        <v>390898663</v>
      </c>
    </row>
    <row r="24" spans="2:10" x14ac:dyDescent="0.25">
      <c r="B24" s="140" t="s">
        <v>46</v>
      </c>
      <c r="C24" s="141" t="s">
        <v>47</v>
      </c>
      <c r="D24" s="142">
        <v>175651000000</v>
      </c>
      <c r="E24" s="142">
        <v>0</v>
      </c>
      <c r="F24" s="142">
        <v>8803601754.1499996</v>
      </c>
      <c r="G24" s="142">
        <v>166847398245.85001</v>
      </c>
      <c r="H24" s="142">
        <v>119361493</v>
      </c>
      <c r="I24" s="142">
        <v>3208012423</v>
      </c>
      <c r="J24" s="143">
        <v>3208012423</v>
      </c>
    </row>
    <row r="25" spans="2:10" x14ac:dyDescent="0.25">
      <c r="B25" s="140" t="s">
        <v>48</v>
      </c>
      <c r="C25" s="141" t="s">
        <v>49</v>
      </c>
      <c r="D25" s="142">
        <v>62490000000</v>
      </c>
      <c r="E25" s="142">
        <v>6500000000</v>
      </c>
      <c r="F25" s="142">
        <v>322285806</v>
      </c>
      <c r="G25" s="142">
        <v>55667714194</v>
      </c>
      <c r="H25" s="142">
        <v>24051996</v>
      </c>
      <c r="I25" s="142">
        <v>39481814</v>
      </c>
      <c r="J25" s="143">
        <v>39481814</v>
      </c>
    </row>
    <row r="26" spans="2:10" x14ac:dyDescent="0.25">
      <c r="B26" s="140" t="s">
        <v>50</v>
      </c>
      <c r="C26" s="141" t="s">
        <v>51</v>
      </c>
      <c r="D26" s="142">
        <v>13299733948</v>
      </c>
      <c r="E26" s="142">
        <v>1266283948</v>
      </c>
      <c r="F26" s="142">
        <v>115187400</v>
      </c>
      <c r="G26" s="142">
        <v>11918262600</v>
      </c>
      <c r="H26" s="142">
        <v>1228786215</v>
      </c>
      <c r="I26" s="142">
        <v>285241483</v>
      </c>
      <c r="J26" s="143">
        <v>285241483</v>
      </c>
    </row>
    <row r="27" spans="2:10" x14ac:dyDescent="0.25">
      <c r="B27" s="140" t="s">
        <v>52</v>
      </c>
      <c r="C27" s="141" t="s">
        <v>53</v>
      </c>
      <c r="D27" s="142">
        <v>96155000000</v>
      </c>
      <c r="E27" s="142">
        <v>19664450000</v>
      </c>
      <c r="F27" s="142">
        <v>552990347</v>
      </c>
      <c r="G27" s="142">
        <v>75937559653</v>
      </c>
      <c r="H27" s="142">
        <v>1902190031</v>
      </c>
      <c r="I27" s="142">
        <v>4659799178</v>
      </c>
      <c r="J27" s="143">
        <v>4629010387</v>
      </c>
    </row>
    <row r="28" spans="2:10" x14ac:dyDescent="0.25">
      <c r="B28" s="140" t="s">
        <v>54</v>
      </c>
      <c r="C28" s="141" t="s">
        <v>55</v>
      </c>
      <c r="D28" s="142">
        <v>1000000000</v>
      </c>
      <c r="E28" s="142">
        <v>0</v>
      </c>
      <c r="F28" s="142">
        <v>3470655</v>
      </c>
      <c r="G28" s="142">
        <v>996529345</v>
      </c>
      <c r="H28" s="142">
        <v>3470655</v>
      </c>
      <c r="I28" s="142">
        <v>87291557</v>
      </c>
      <c r="J28" s="143">
        <v>87291557</v>
      </c>
    </row>
    <row r="29" spans="2:10" x14ac:dyDescent="0.25">
      <c r="B29" s="140" t="s">
        <v>56</v>
      </c>
      <c r="C29" s="141" t="s">
        <v>57</v>
      </c>
      <c r="D29" s="142">
        <v>1200000000</v>
      </c>
      <c r="E29" s="142">
        <v>0</v>
      </c>
      <c r="F29" s="142">
        <v>591921</v>
      </c>
      <c r="G29" s="142">
        <v>1199408079</v>
      </c>
      <c r="H29" s="142">
        <v>1591921</v>
      </c>
      <c r="I29" s="142">
        <v>18500000</v>
      </c>
      <c r="J29" s="143">
        <v>18500000</v>
      </c>
    </row>
    <row r="30" spans="2:10" x14ac:dyDescent="0.25">
      <c r="B30" s="140" t="s">
        <v>58</v>
      </c>
      <c r="C30" s="141" t="s">
        <v>59</v>
      </c>
      <c r="D30" s="142">
        <v>45620000000</v>
      </c>
      <c r="E30" s="142">
        <v>0</v>
      </c>
      <c r="F30" s="142">
        <v>734642760</v>
      </c>
      <c r="G30" s="142">
        <v>44885357240</v>
      </c>
      <c r="H30" s="142">
        <v>1283753500</v>
      </c>
      <c r="I30" s="142">
        <v>57341742</v>
      </c>
      <c r="J30" s="143">
        <v>57341742</v>
      </c>
    </row>
    <row r="31" spans="2:10" x14ac:dyDescent="0.25">
      <c r="B31" s="140" t="s">
        <v>60</v>
      </c>
      <c r="C31" s="141" t="s">
        <v>61</v>
      </c>
      <c r="D31" s="142">
        <v>2500000000</v>
      </c>
      <c r="E31" s="142">
        <v>0</v>
      </c>
      <c r="F31" s="142">
        <v>-153677021</v>
      </c>
      <c r="G31" s="142">
        <v>2653677021</v>
      </c>
      <c r="H31" s="142">
        <v>169235426</v>
      </c>
      <c r="I31" s="142">
        <v>68588772</v>
      </c>
      <c r="J31" s="143">
        <v>68588772</v>
      </c>
    </row>
    <row r="32" spans="2:10" x14ac:dyDescent="0.25">
      <c r="B32" s="140" t="s">
        <v>62</v>
      </c>
      <c r="C32" s="141" t="s">
        <v>63</v>
      </c>
      <c r="D32" s="142">
        <v>1700000000</v>
      </c>
      <c r="E32" s="142">
        <v>0</v>
      </c>
      <c r="F32" s="142">
        <v>51007040</v>
      </c>
      <c r="G32" s="142">
        <v>1648992960</v>
      </c>
      <c r="H32" s="142">
        <v>1007040</v>
      </c>
      <c r="I32" s="142">
        <v>18418629</v>
      </c>
      <c r="J32" s="143">
        <v>18418629</v>
      </c>
    </row>
    <row r="33" spans="1:10" x14ac:dyDescent="0.25">
      <c r="B33" s="140" t="s">
        <v>64</v>
      </c>
      <c r="C33" s="141" t="s">
        <v>65</v>
      </c>
      <c r="D33" s="142">
        <v>9000000000</v>
      </c>
      <c r="E33" s="142">
        <v>0</v>
      </c>
      <c r="F33" s="142">
        <v>1612445248</v>
      </c>
      <c r="G33" s="142">
        <v>7387554752</v>
      </c>
      <c r="H33" s="142">
        <v>373989512</v>
      </c>
      <c r="I33" s="142">
        <v>83186175</v>
      </c>
      <c r="J33" s="143">
        <v>83186175</v>
      </c>
    </row>
    <row r="34" spans="1:10" x14ac:dyDescent="0.25">
      <c r="B34" s="140" t="s">
        <v>66</v>
      </c>
      <c r="C34" s="141" t="s">
        <v>67</v>
      </c>
      <c r="D34" s="142">
        <v>4000000000</v>
      </c>
      <c r="E34" s="142">
        <v>0</v>
      </c>
      <c r="F34" s="142">
        <v>339103913</v>
      </c>
      <c r="G34" s="142">
        <v>3660896087</v>
      </c>
      <c r="H34" s="142">
        <v>134259167</v>
      </c>
      <c r="I34" s="142">
        <v>85344123.030000001</v>
      </c>
      <c r="J34" s="143">
        <v>54509707.329999998</v>
      </c>
    </row>
    <row r="35" spans="1:10" ht="15.75" thickBot="1" x14ac:dyDescent="0.3">
      <c r="B35" s="144" t="s">
        <v>68</v>
      </c>
      <c r="C35" s="145" t="s">
        <v>69</v>
      </c>
      <c r="D35" s="146">
        <v>6000000000</v>
      </c>
      <c r="E35" s="146">
        <v>0</v>
      </c>
      <c r="F35" s="146">
        <v>-32124900</v>
      </c>
      <c r="G35" s="146">
        <v>6032124900</v>
      </c>
      <c r="H35" s="146">
        <v>71940982</v>
      </c>
      <c r="I35" s="146">
        <v>86261929</v>
      </c>
      <c r="J35" s="147">
        <v>86261929</v>
      </c>
    </row>
    <row r="36" spans="1:10" x14ac:dyDescent="0.25">
      <c r="B36" s="148" t="s">
        <v>70</v>
      </c>
      <c r="C36" s="149" t="s">
        <v>71</v>
      </c>
      <c r="D36" s="150">
        <v>5950000000</v>
      </c>
      <c r="E36" s="150">
        <v>0</v>
      </c>
      <c r="F36" s="150">
        <v>96633340</v>
      </c>
      <c r="G36" s="150">
        <v>5853366660</v>
      </c>
      <c r="H36" s="150">
        <v>105744555</v>
      </c>
      <c r="I36" s="150">
        <v>148740013</v>
      </c>
      <c r="J36" s="151">
        <v>148740013</v>
      </c>
    </row>
    <row r="37" spans="1:10" ht="15.75" thickBot="1" x14ac:dyDescent="0.3">
      <c r="A37" s="125"/>
      <c r="B37" s="152" t="s">
        <v>0</v>
      </c>
      <c r="C37" s="153" t="s">
        <v>95</v>
      </c>
      <c r="D37" s="154">
        <v>569055371065</v>
      </c>
      <c r="E37" s="154">
        <v>70000000000</v>
      </c>
      <c r="F37" s="154">
        <v>17204185531.59</v>
      </c>
      <c r="G37" s="154">
        <v>481851185533.40997</v>
      </c>
      <c r="H37" s="154">
        <v>16652059331.75</v>
      </c>
      <c r="I37" s="154">
        <v>21920057159.470001</v>
      </c>
      <c r="J37" s="155">
        <v>21775813799.77</v>
      </c>
    </row>
    <row r="38" spans="1:10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RESUMEN</vt:lpstr>
      <vt:lpstr>ACUMULADO A JUNI -X PROYECTO</vt:lpstr>
      <vt:lpstr>ENERO -PROYECTO</vt:lpstr>
      <vt:lpstr>FEBRERO - PROYECTO</vt:lpstr>
      <vt:lpstr>MARZO - PROYECTO</vt:lpstr>
      <vt:lpstr>ABRIL - PROYECTO</vt:lpstr>
      <vt:lpstr>MAYO - PROYECTO</vt:lpstr>
      <vt:lpstr>JUNIO-PROYECTO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Eduardo Rojas Franky</dc:creator>
  <cp:lastModifiedBy>Luis Eduardo Rojas Franky</cp:lastModifiedBy>
  <dcterms:created xsi:type="dcterms:W3CDTF">2019-05-20T14:12:07Z</dcterms:created>
  <dcterms:modified xsi:type="dcterms:W3CDTF">2019-07-04T14:44:22Z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