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60" windowHeight="2265"/>
  </bookViews>
  <sheets>
    <sheet name="EJECUCIONES PRESUPUESTALES 2018" sheetId="10" r:id="rId1"/>
    <sheet name="ACUMULADO A AGOSTO" sheetId="3" r:id="rId2"/>
    <sheet name="ENERO" sheetId="1" r:id="rId3"/>
    <sheet name="FEBRERO" sheetId="2" r:id="rId4"/>
    <sheet name="MARZO" sheetId="4" r:id="rId5"/>
    <sheet name="ABRIL" sheetId="5" r:id="rId6"/>
    <sheet name="MAYO" sheetId="6" r:id="rId7"/>
    <sheet name="JUNIO" sheetId="7" r:id="rId8"/>
    <sheet name="JULIO" sheetId="8" r:id="rId9"/>
    <sheet name="AGOSTO" sheetId="9" r:id="rId10"/>
  </sheets>
  <calcPr calcId="145621"/>
</workbook>
</file>

<file path=xl/calcChain.xml><?xml version="1.0" encoding="utf-8"?>
<calcChain xmlns="http://schemas.openxmlformats.org/spreadsheetml/2006/main">
  <c r="O58" i="3" l="1"/>
  <c r="N58" i="3"/>
  <c r="M58" i="3"/>
  <c r="L58" i="3"/>
  <c r="K58" i="3"/>
  <c r="J58" i="3"/>
  <c r="I58" i="3"/>
  <c r="H58" i="3"/>
  <c r="G58" i="3"/>
  <c r="F58" i="3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P10" i="10"/>
  <c r="P24" i="10" s="1"/>
  <c r="O10" i="10"/>
  <c r="O24" i="10" s="1"/>
  <c r="N10" i="10"/>
  <c r="Q10" i="10" s="1"/>
  <c r="M10" i="10"/>
  <c r="M24" i="10" s="1"/>
  <c r="Q9" i="10"/>
  <c r="Q8" i="10"/>
  <c r="Q7" i="10"/>
  <c r="P6" i="10"/>
  <c r="O6" i="10"/>
  <c r="N6" i="10"/>
  <c r="Q6" i="10" s="1"/>
  <c r="M6" i="10"/>
  <c r="O52" i="3"/>
  <c r="N52" i="3"/>
  <c r="M52" i="3"/>
  <c r="L52" i="3"/>
  <c r="K52" i="3"/>
  <c r="J52" i="3"/>
  <c r="I52" i="3"/>
  <c r="H52" i="3"/>
  <c r="G52" i="3"/>
  <c r="F52" i="3"/>
  <c r="E52" i="3"/>
  <c r="O49" i="3"/>
  <c r="N49" i="3"/>
  <c r="M49" i="3"/>
  <c r="L49" i="3"/>
  <c r="K49" i="3"/>
  <c r="J49" i="3"/>
  <c r="I49" i="3"/>
  <c r="H49" i="3"/>
  <c r="G49" i="3"/>
  <c r="F49" i="3"/>
  <c r="E49" i="3"/>
  <c r="O43" i="3"/>
  <c r="N43" i="3"/>
  <c r="M43" i="3"/>
  <c r="L43" i="3"/>
  <c r="K43" i="3"/>
  <c r="J43" i="3"/>
  <c r="I43" i="3"/>
  <c r="H43" i="3"/>
  <c r="G43" i="3"/>
  <c r="F43" i="3"/>
  <c r="E43" i="3"/>
  <c r="O37" i="3"/>
  <c r="N37" i="3"/>
  <c r="M37" i="3"/>
  <c r="L37" i="3"/>
  <c r="K37" i="3"/>
  <c r="J37" i="3"/>
  <c r="I37" i="3"/>
  <c r="H37" i="3"/>
  <c r="G37" i="3"/>
  <c r="F37" i="3"/>
  <c r="E37" i="3"/>
  <c r="O34" i="3"/>
  <c r="N34" i="3"/>
  <c r="M34" i="3"/>
  <c r="L34" i="3"/>
  <c r="K34" i="3"/>
  <c r="J34" i="3"/>
  <c r="I34" i="3"/>
  <c r="H34" i="3"/>
  <c r="G34" i="3"/>
  <c r="F34" i="3"/>
  <c r="E34" i="3"/>
  <c r="O29" i="3"/>
  <c r="N29" i="3"/>
  <c r="M29" i="3"/>
  <c r="L29" i="3"/>
  <c r="K29" i="3"/>
  <c r="J29" i="3"/>
  <c r="I29" i="3"/>
  <c r="H29" i="3"/>
  <c r="G29" i="3"/>
  <c r="F29" i="3"/>
  <c r="E29" i="3"/>
  <c r="O24" i="3"/>
  <c r="N24" i="3"/>
  <c r="M24" i="3"/>
  <c r="L24" i="3"/>
  <c r="K24" i="3"/>
  <c r="J24" i="3"/>
  <c r="I24" i="3"/>
  <c r="H24" i="3"/>
  <c r="G24" i="3"/>
  <c r="F24" i="3"/>
  <c r="E24" i="3"/>
  <c r="N24" i="10" l="1"/>
  <c r="Q24" i="10" s="1"/>
  <c r="O19" i="3" l="1"/>
  <c r="O20" i="3" s="1"/>
  <c r="N19" i="3"/>
  <c r="N20" i="3" s="1"/>
  <c r="M19" i="3"/>
  <c r="M20" i="3" s="1"/>
  <c r="L19" i="3"/>
  <c r="K19" i="3"/>
  <c r="J19" i="3"/>
  <c r="I19" i="3"/>
  <c r="I20" i="3" s="1"/>
  <c r="H19" i="3"/>
  <c r="H20" i="3" s="1"/>
  <c r="G19" i="3"/>
  <c r="G20" i="3" s="1"/>
  <c r="F19" i="3"/>
  <c r="F20" i="3" s="1"/>
  <c r="E19" i="3"/>
  <c r="E20" i="3" s="1"/>
  <c r="E58" i="3" s="1"/>
  <c r="O14" i="3"/>
  <c r="N14" i="3"/>
  <c r="M14" i="3"/>
  <c r="L14" i="3"/>
  <c r="K14" i="3"/>
  <c r="J14" i="3"/>
  <c r="J20" i="3" s="1"/>
  <c r="I14" i="3"/>
  <c r="H14" i="3"/>
  <c r="G14" i="3"/>
  <c r="F14" i="3"/>
  <c r="E14" i="3"/>
  <c r="O11" i="3"/>
  <c r="N11" i="3"/>
  <c r="M11" i="3"/>
  <c r="L11" i="3"/>
  <c r="L20" i="3" s="1"/>
  <c r="K11" i="3"/>
  <c r="K20" i="3" s="1"/>
  <c r="J11" i="3"/>
  <c r="I11" i="3"/>
  <c r="H11" i="3"/>
  <c r="G11" i="3"/>
  <c r="F11" i="3"/>
  <c r="E11" i="3"/>
  <c r="D48" i="2" l="1"/>
  <c r="C48" i="2"/>
  <c r="E48" i="1" l="1"/>
  <c r="E49" i="1" s="1"/>
  <c r="M49" i="1"/>
  <c r="L49" i="1"/>
  <c r="K49" i="1"/>
  <c r="J49" i="1"/>
  <c r="I49" i="1"/>
  <c r="H49" i="1"/>
  <c r="G49" i="1"/>
  <c r="F49" i="1"/>
  <c r="M20" i="1"/>
  <c r="L20" i="1"/>
  <c r="K20" i="1"/>
  <c r="J20" i="1"/>
  <c r="I20" i="1"/>
  <c r="H20" i="1"/>
  <c r="G20" i="1"/>
  <c r="F20" i="1"/>
  <c r="E20" i="1"/>
  <c r="M19" i="1"/>
  <c r="L19" i="1"/>
  <c r="K19" i="1"/>
  <c r="J19" i="1"/>
  <c r="I19" i="1"/>
  <c r="H19" i="1"/>
  <c r="G19" i="1"/>
  <c r="F19" i="1"/>
  <c r="E19" i="1"/>
  <c r="M14" i="1"/>
  <c r="L14" i="1"/>
  <c r="K14" i="1"/>
  <c r="J14" i="1"/>
  <c r="I14" i="1"/>
  <c r="H14" i="1"/>
  <c r="G14" i="1"/>
  <c r="F14" i="1"/>
  <c r="E14" i="1"/>
  <c r="M11" i="1"/>
  <c r="L11" i="1"/>
  <c r="K11" i="1"/>
  <c r="J11" i="1"/>
  <c r="I11" i="1"/>
  <c r="H11" i="1"/>
  <c r="G11" i="1"/>
  <c r="F11" i="1"/>
  <c r="E11" i="1"/>
  <c r="M48" i="1"/>
  <c r="L48" i="1"/>
  <c r="K48" i="1"/>
  <c r="J48" i="1"/>
  <c r="I48" i="1"/>
  <c r="H48" i="1"/>
  <c r="G48" i="1"/>
  <c r="F48" i="1"/>
</calcChain>
</file>

<file path=xl/sharedStrings.xml><?xml version="1.0" encoding="utf-8"?>
<sst xmlns="http://schemas.openxmlformats.org/spreadsheetml/2006/main" count="1741" uniqueCount="141">
  <si>
    <t/>
  </si>
  <si>
    <t>Actual</t>
  </si>
  <si>
    <t>Enero-Enero</t>
  </si>
  <si>
    <t>RUBRO</t>
  </si>
  <si>
    <t>REC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</si>
  <si>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</si>
  <si>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</si>
  <si>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</si>
  <si>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</si>
  <si>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</si>
  <si>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</si>
  <si>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</si>
  <si>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</si>
  <si>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</si>
  <si>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</si>
  <si>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</si>
  <si>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</si>
  <si>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A-1-0-1-1</t>
  </si>
  <si>
    <t>10</t>
  </si>
  <si>
    <t>SUELDOS DE PERSONAL DE NOMINA</t>
  </si>
  <si>
    <t>A-1-0-1-4</t>
  </si>
  <si>
    <t>PRIMA TECNICA</t>
  </si>
  <si>
    <t>A-1-0-1-5</t>
  </si>
  <si>
    <t>OTROS</t>
  </si>
  <si>
    <t>A-1-0-1-9</t>
  </si>
  <si>
    <t>HORAS EXTRAS, DIAS FESTIVOS E INDEMNIZACION POR VACACIONES</t>
  </si>
  <si>
    <t>A-1-0-2</t>
  </si>
  <si>
    <t>SERVICIOS PERSONALES INDIRECTOS</t>
  </si>
  <si>
    <t>A-1-0-5</t>
  </si>
  <si>
    <t>CONTRIBUCIONES INHERENTES A LA NOMINA SECTOR PRIVADO Y PUBLICO</t>
  </si>
  <si>
    <t>A-2-0-3</t>
  </si>
  <si>
    <t>IMPUESTOS Y MULTAS</t>
  </si>
  <si>
    <t>A-2-0-4</t>
  </si>
  <si>
    <t>ADQUISICION DE BIENES Y SERVICIOS</t>
  </si>
  <si>
    <t>A-3-2-1-1</t>
  </si>
  <si>
    <t>11</t>
  </si>
  <si>
    <t>CUOTA DE AUDITAJE CONTRANAL</t>
  </si>
  <si>
    <t>A-3-2-1-16</t>
  </si>
  <si>
    <t>ESCUELA NACIONAL DEL DEPORTE - ART. 51 DECRETO 2845 DE 1984</t>
  </si>
  <si>
    <t>A-3-5-1-1</t>
  </si>
  <si>
    <t>MESADAS PENSIONALES</t>
  </si>
  <si>
    <t>A-3-6-1-1</t>
  </si>
  <si>
    <t>SENTENCIAS Y CONCILIACIONES</t>
  </si>
  <si>
    <t>C-4301-1604-1</t>
  </si>
  <si>
    <t>APOYO A LA UNIVERSALIZACION DE LA PRACTICA REGULAR DE LA ACTIVIDAD FISICA Y DE HABITOS Y ESTILOS DE VIDA SALUDABLE EN COLOMBIA</t>
  </si>
  <si>
    <t>C-4301-1604-2</t>
  </si>
  <si>
    <t>APOYO A LA INVESTIGACIÓN Y GESTIÓN DEL DEPORTE, LA RECREACIÓN, LA ACTIVIDAD FÍSICA Y APROVECHAMIENTO DEL TIEMPO LIBRE EN COLOMBIA</t>
  </si>
  <si>
    <t>C-4301-1604-3</t>
  </si>
  <si>
    <t>APOYO AL DESARROLLO DEL PROGRAMA DE CONVIVENCIA Y PAZ EN COLOMBIA</t>
  </si>
  <si>
    <t>C-4301-1604-4</t>
  </si>
  <si>
    <t>APOYO Y FOMENTO PARA EL DESARROLLO DEL DEPORTE SOCIAL COMUNITARIO EN COLOMBIA</t>
  </si>
  <si>
    <t>C-4301-1604-5</t>
  </si>
  <si>
    <t>APOYO Y FOMENTO PARA EL DESARROLLO DE LA RECREACIÓN EN COLOMBIA</t>
  </si>
  <si>
    <t>C-4301-1604-6</t>
  </si>
  <si>
    <t>APOYO Y FOMENTO AL DESARROLLO DE LA EDUCACIÓN FÍSICA EXTRAESCOLAR Y EL DEPORTE FORMATIVO DE LA INFANCIA, ADOLESCENCIA Y JUVENTUD EN COLOMBIA</t>
  </si>
  <si>
    <t>C-4301-1604-7</t>
  </si>
  <si>
    <t>APOYO AL PROGRAMA QUE ORIENTEN UN DESARROLLO NEUROMOTRIZ, FORMACIÓN TÉCNICA Y FÍSICA EN LA EDUCACIÓN FÍSICA EXTRAESCOLAR NACIONAL</t>
  </si>
  <si>
    <t>C-4302-1604-1</t>
  </si>
  <si>
    <t>APOYO AL DESARROLLO DEL SISTEMA PARALIMPICO PARA EL POSICIONAMIENTO Y LIDERAZGO DEPORTIVO EN COLOMBIA</t>
  </si>
  <si>
    <t>C-4302-1604-2</t>
  </si>
  <si>
    <t>APOYO PARA EL DESARROLLO DEL DEPORTE DEL SISTEMA OLIMPICO Y CONVENCIONAL  PARA EL POSICIONAMIENTO Y LIDERAZGO DEPORTIVO EN COLOMBIA</t>
  </si>
  <si>
    <t>C-4302-1604-3</t>
  </si>
  <si>
    <t>APOYO A LA ORGANIZACIÓN Y REALIZACION DE LOS JUEGOS DEPORTIVOS NACIONALES Y PARANACIONALES EN COLOMBIA</t>
  </si>
  <si>
    <t>C-4302-1604-4</t>
  </si>
  <si>
    <t>APOYO A LA ORGANIZACIÓN, PARTICIPACIÓN Y REALIZACIÓN DE EVENTOS INTERNACIONALES EN COLOMBIA</t>
  </si>
  <si>
    <t>C-4302-1604-5</t>
  </si>
  <si>
    <t>APOYO AL DESARROLLO DEL DEPORTE A TRAVES DE CONVENIOS, INTERCAMBIOS, ACUERDOS  Y PARTICIPACION INTERNACIONAL EN COLOMBIA</t>
  </si>
  <si>
    <t>C-4302-1604-6</t>
  </si>
  <si>
    <t>CONSTRUCCIÓN,  ADECUACIÓN Y DOTACIÓN DE ESCENARIOS DEPORTIVOS PARA JUEGOS NACIONALES E INTERNACIONALES EN COLOMBIA</t>
  </si>
  <si>
    <t>C-4302-1604-7</t>
  </si>
  <si>
    <t>CONSTRUCCIÓN, ADECUACIÓN, MANTENIMIENTO Y DOTACIÓN DE CENTROS DE ALTO RENDIMIENTO EN COLOMBIA</t>
  </si>
  <si>
    <t>C-4302-1604-8</t>
  </si>
  <si>
    <t>DOTACIÓN Y MANTENIMIENTO AL LABORATORIO DE CONTROL AL DOPAJE EN COLOMBIA</t>
  </si>
  <si>
    <t>C-4302-1604-9</t>
  </si>
  <si>
    <t>CONSTRUCCIÓN, ADECUACIÓN Y DOTACIÓN DE ESCENARIOS DEPORTIVOS, RECREATIVOS, LÚDICOS Y DE ACTIVIDAD FÍSICA EN COLOMBIA</t>
  </si>
  <si>
    <t>C-4302-1604-10</t>
  </si>
  <si>
    <t>APOYO AL PROGRAMA NACIONAL ANTIDOPAJE EN COLOMBIA</t>
  </si>
  <si>
    <t>C-4302-1604-11</t>
  </si>
  <si>
    <t>APOYO A LA GESTIÓN DE INSPECCIÓN, VIGILANCIA Y CONTROL AL SISTEMA NACIONAL DEL DEPORTE EN COLOMBIA</t>
  </si>
  <si>
    <t>C-4302-1604-13</t>
  </si>
  <si>
    <t>APOYO A LA REALIZACION DE LOS JUEGOS CENTROAMERICANOS Y DEL CARIBE 2018, NACIONAL</t>
  </si>
  <si>
    <t>C-4302-1604-15</t>
  </si>
  <si>
    <t>CONSTRUCCIÓN ADECUACIÓN Y DOTACION LOS ESCENARIOS DEPORTIVOS REQUERIDOS PARA LA CELEBRACIÓN DE LOS JUEGOS CENTROAMERICANOS Y DEL CARIBE</t>
  </si>
  <si>
    <t>C-4399-1604-1</t>
  </si>
  <si>
    <t>IMPLEMENTACIÓN DE TECNOLOGIAS DE INFORMACION Y COMUNICACION PARA EL SISTEMA NACIONAL DEL DEPORTE EN COLOMBIA</t>
  </si>
  <si>
    <t>C-4399-1604-2</t>
  </si>
  <si>
    <t>ADECUACION MANTENIMIENTO Y DOTACION SEDE COLDEPORTES BOGOTA</t>
  </si>
  <si>
    <t>C-4399-1604-3</t>
  </si>
  <si>
    <t>APOYO AL DESARROLLO Y OPERACIÓN DEL CAR BOGOTA</t>
  </si>
  <si>
    <t>C-4399-1604-4</t>
  </si>
  <si>
    <t>APOYO AL PROCESO DE DIVULGACIÓN Y DIFUSIÓN DE LA INFORMACIÓN DEL SISTEMA NACIONAL DEL DEPORTE EN COLOMBIA</t>
  </si>
  <si>
    <t>C-4399-1604-5</t>
  </si>
  <si>
    <t>APOYO Y MEJORAMIENTO AL SISTEMA INTEGRADO DE GESTION EN COLOMBIA</t>
  </si>
  <si>
    <t>C-4399-1604-6</t>
  </si>
  <si>
    <t>ASISTENCIA Y MEJORAMIENTO AL PROCESO DE PLANEACIÓN INSTITUCIONAL DEL SISTEMA NACIONAL DEL DEPORTE EN COLOMBIA</t>
  </si>
  <si>
    <t>Febrero</t>
  </si>
  <si>
    <t>A</t>
  </si>
  <si>
    <t>C</t>
  </si>
  <si>
    <t>Marzo</t>
  </si>
  <si>
    <t>Abril</t>
  </si>
  <si>
    <t>Mayo</t>
  </si>
  <si>
    <t>Junio</t>
  </si>
  <si>
    <t>Julio</t>
  </si>
  <si>
    <t>Agosto</t>
  </si>
  <si>
    <t>Enero-Agosto</t>
  </si>
  <si>
    <t>FUNCIONAMIENTO</t>
  </si>
  <si>
    <t>INVERSION</t>
  </si>
  <si>
    <t>GASTOS GENERALES</t>
  </si>
  <si>
    <t>TRANSFERENCIAS</t>
  </si>
  <si>
    <t>APROPIADO</t>
  </si>
  <si>
    <t>COMPROMETIDO</t>
  </si>
  <si>
    <t>OBLIGADO</t>
  </si>
  <si>
    <t>SERVICIOS PERSONALES</t>
  </si>
  <si>
    <t>B</t>
  </si>
  <si>
    <t>D</t>
  </si>
  <si>
    <t>Objeto del Gasto</t>
  </si>
  <si>
    <t>Apropiado</t>
  </si>
  <si>
    <t>Compromisos</t>
  </si>
  <si>
    <t>Obligaciones</t>
  </si>
  <si>
    <t>Aplazado</t>
  </si>
  <si>
    <t>Servicos Personales</t>
  </si>
  <si>
    <t>Gastos Generales</t>
  </si>
  <si>
    <t>Transferencias</t>
  </si>
  <si>
    <t>INVERSIÓN</t>
  </si>
  <si>
    <t>Infraestructura Deportiva</t>
  </si>
  <si>
    <t>Infraestructura Juegos</t>
  </si>
  <si>
    <t>Desarrollo Deportivo</t>
  </si>
  <si>
    <t>Apoyo a la Organización de Juegos</t>
  </si>
  <si>
    <t>Fomento de la Recreación</t>
  </si>
  <si>
    <t>Deporte Escolar (Superate)</t>
  </si>
  <si>
    <t>Inspección Vigilancia y Control</t>
  </si>
  <si>
    <t>Planeación Institucional</t>
  </si>
  <si>
    <t>Laboratorio Control Dopaje y Programa de Prevención</t>
  </si>
  <si>
    <t>Administración Centro Alto Rendimiento.</t>
  </si>
  <si>
    <t>Tecnologias de la Informacion   TICs</t>
  </si>
  <si>
    <t>Prensa y Comunicaciones</t>
  </si>
  <si>
    <t>Adecuación Sede Coldeportes</t>
  </si>
  <si>
    <t>% EJECUCIÍON</t>
  </si>
  <si>
    <t>E = A- B</t>
  </si>
  <si>
    <t>EN MILLONES DE $</t>
  </si>
  <si>
    <t>EJECUCION POR OBJETO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</si>
</sst>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&quot;$&quot;\ #,##0.00_);\(&quot;$&quot;\ #,##0.00\)"/>
    <numFmt numFmtId="165" formatCode="[$-1240A]&quot;$&quot;\ #,##0.00;\(&quot;$&quot;\ #,##0.00\)"/>
    <numFmt numFmtId="166" formatCode="&quot;$&quot;#,##0.00"/>
  </numFmts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  <font>
      <sz val="8"/>
      <name val="Times New Roman"/>
      <family val="1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8"/>
      <color rgb="FF000000"/>
      <name val="Times New Roman"/>
    </font>
    <font>
      <sz val="10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3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67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left" vertical="center" wrapText="1" readingOrder="1"/>
    </xf>
    <xf numFmtId="165" fontId="3" fillId="2" borderId="1" xfId="0" applyNumberFormat="1" applyFont="1" applyFill="1" applyBorder="1" applyAlignment="1">
      <alignment horizontal="right" vertical="center" wrapText="1" readingOrder="1"/>
    </xf>
    <xf numFmtId="0" fontId="1" fillId="2" borderId="0" xfId="0" applyFont="1" applyFill="1" applyBorder="1"/>
    <xf numFmtId="0" fontId="1" fillId="3" borderId="0" xfId="0" applyFont="1" applyFill="1" applyBorder="1"/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left" vertical="center" wrapText="1" readingOrder="1"/>
    </xf>
    <xf numFmtId="165" fontId="3" fillId="3" borderId="1" xfId="0" applyNumberFormat="1" applyFont="1" applyFill="1" applyBorder="1" applyAlignment="1">
      <alignment horizontal="right" vertical="center" wrapText="1" readingOrder="1"/>
    </xf>
    <xf numFmtId="164" fontId="4" fillId="3" borderId="0" xfId="0" applyNumberFormat="1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3" fillId="4" borderId="1" xfId="0" applyNumberFormat="1" applyFont="1" applyFill="1" applyBorder="1" applyAlignment="1">
      <alignment horizontal="left" vertical="center" wrapText="1" readingOrder="1"/>
    </xf>
    <xf numFmtId="165" fontId="3" fillId="4" borderId="1" xfId="0" applyNumberFormat="1" applyFont="1" applyFill="1" applyBorder="1" applyAlignment="1">
      <alignment horizontal="right" vertical="center" wrapText="1" readingOrder="1"/>
    </xf>
    <xf numFmtId="0" fontId="1" fillId="4" borderId="0" xfId="0" applyFont="1" applyFill="1" applyBorder="1"/>
    <xf numFmtId="165" fontId="1" fillId="0" borderId="0" xfId="0" applyNumberFormat="1" applyFont="1" applyFill="1" applyBorder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/>
    </xf>
    <xf numFmtId="43" fontId="8" fillId="2" borderId="3" xfId="1" applyFont="1" applyFill="1" applyBorder="1"/>
    <xf numFmtId="165" fontId="8" fillId="2" borderId="3" xfId="1" applyNumberFormat="1" applyFont="1" applyFill="1" applyBorder="1"/>
    <xf numFmtId="0" fontId="8" fillId="0" borderId="9" xfId="0" applyFont="1" applyFill="1" applyBorder="1"/>
    <xf numFmtId="165" fontId="8" fillId="0" borderId="10" xfId="0" applyNumberFormat="1" applyFont="1" applyFill="1" applyBorder="1"/>
    <xf numFmtId="0" fontId="8" fillId="0" borderId="12" xfId="0" applyFont="1" applyFill="1" applyBorder="1"/>
    <xf numFmtId="165" fontId="8" fillId="0" borderId="13" xfId="0" applyNumberFormat="1" applyFont="1" applyFill="1" applyBorder="1"/>
    <xf numFmtId="0" fontId="8" fillId="0" borderId="15" xfId="0" applyFont="1" applyFill="1" applyBorder="1"/>
    <xf numFmtId="165" fontId="8" fillId="0" borderId="16" xfId="0" applyNumberFormat="1" applyFont="1" applyFill="1" applyBorder="1"/>
    <xf numFmtId="43" fontId="8" fillId="2" borderId="3" xfId="0" applyNumberFormat="1" applyFont="1" applyFill="1" applyBorder="1"/>
    <xf numFmtId="0" fontId="8" fillId="0" borderId="18" xfId="0" applyFont="1" applyFill="1" applyBorder="1"/>
    <xf numFmtId="165" fontId="8" fillId="0" borderId="19" xfId="0" applyNumberFormat="1" applyFont="1" applyFill="1" applyBorder="1"/>
    <xf numFmtId="0" fontId="8" fillId="0" borderId="21" xfId="0" applyFont="1" applyFill="1" applyBorder="1"/>
    <xf numFmtId="165" fontId="8" fillId="0" borderId="22" xfId="0" applyNumberFormat="1" applyFont="1" applyFill="1" applyBorder="1"/>
    <xf numFmtId="0" fontId="8" fillId="0" borderId="21" xfId="0" applyFont="1" applyFill="1" applyBorder="1" applyAlignment="1">
      <alignment wrapText="1"/>
    </xf>
    <xf numFmtId="165" fontId="8" fillId="0" borderId="22" xfId="0" applyNumberFormat="1" applyFont="1" applyFill="1" applyBorder="1" applyAlignment="1">
      <alignment vertical="center"/>
    </xf>
    <xf numFmtId="165" fontId="8" fillId="0" borderId="22" xfId="0" applyNumberFormat="1" applyFont="1" applyFill="1" applyBorder="1" applyAlignment="1">
      <alignment horizontal="right" vertical="center"/>
    </xf>
    <xf numFmtId="0" fontId="8" fillId="0" borderId="24" xfId="0" applyFont="1" applyFill="1" applyBorder="1"/>
    <xf numFmtId="0" fontId="8" fillId="0" borderId="27" xfId="0" applyFont="1" applyFill="1" applyBorder="1"/>
    <xf numFmtId="43" fontId="8" fillId="0" borderId="28" xfId="1" applyFont="1" applyFill="1" applyBorder="1"/>
    <xf numFmtId="165" fontId="8" fillId="2" borderId="3" xfId="0" applyNumberFormat="1" applyFont="1" applyFill="1" applyBorder="1"/>
    <xf numFmtId="10" fontId="8" fillId="2" borderId="11" xfId="2" applyNumberFormat="1" applyFont="1" applyFill="1" applyBorder="1" applyAlignment="1">
      <alignment horizontal="center"/>
    </xf>
    <xf numFmtId="10" fontId="8" fillId="2" borderId="14" xfId="2" applyNumberFormat="1" applyFont="1" applyFill="1" applyBorder="1" applyAlignment="1">
      <alignment horizontal="center"/>
    </xf>
    <xf numFmtId="10" fontId="8" fillId="2" borderId="17" xfId="2" applyNumberFormat="1" applyFont="1" applyFill="1" applyBorder="1" applyAlignment="1">
      <alignment horizontal="center"/>
    </xf>
    <xf numFmtId="10" fontId="8" fillId="2" borderId="8" xfId="2" applyNumberFormat="1" applyFont="1" applyFill="1" applyBorder="1" applyAlignment="1">
      <alignment horizontal="center"/>
    </xf>
    <xf numFmtId="165" fontId="8" fillId="0" borderId="25" xfId="0" applyNumberFormat="1" applyFont="1" applyFill="1" applyBorder="1"/>
    <xf numFmtId="10" fontId="8" fillId="2" borderId="3" xfId="2" applyNumberFormat="1" applyFont="1" applyFill="1" applyBorder="1" applyAlignment="1">
      <alignment horizontal="center"/>
    </xf>
    <xf numFmtId="10" fontId="8" fillId="2" borderId="20" xfId="2" applyNumberFormat="1" applyFont="1" applyFill="1" applyBorder="1" applyAlignment="1">
      <alignment horizontal="center"/>
    </xf>
    <xf numFmtId="10" fontId="8" fillId="2" borderId="23" xfId="2" applyNumberFormat="1" applyFont="1" applyFill="1" applyBorder="1" applyAlignment="1">
      <alignment horizontal="center"/>
    </xf>
    <xf numFmtId="10" fontId="8" fillId="2" borderId="26" xfId="2" applyNumberFormat="1" applyFont="1" applyFill="1" applyBorder="1" applyAlignment="1">
      <alignment horizontal="center"/>
    </xf>
    <xf numFmtId="10" fontId="8" fillId="2" borderId="29" xfId="2" applyNumberFormat="1" applyFont="1" applyFill="1" applyBorder="1" applyAlignment="1">
      <alignment horizontal="center"/>
    </xf>
    <xf numFmtId="166" fontId="7" fillId="0" borderId="1" xfId="0" applyNumberFormat="1" applyFont="1" applyFill="1" applyBorder="1" applyAlignment="1">
      <alignment horizontal="right" vertical="center" wrapText="1" readingOrder="1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/>
            </a:pPr>
            <a:r>
              <a:rPr lang="es-CO" sz="1000"/>
              <a:t>APROPIACIONES PRESUPUESTALES  A AGOSTO- EN MILLONES DE $</a:t>
            </a:r>
          </a:p>
        </c:rich>
      </c:tx>
      <c:layout>
        <c:manualLayout>
          <c:xMode val="edge"/>
          <c:yMode val="edge"/>
          <c:x val="0.19689739265683576"/>
          <c:y val="1.6181225650122148E-2"/>
        </c:manualLayout>
      </c:layout>
      <c:overlay val="1"/>
    </c:title>
    <c:autoTitleDeleted val="0"/>
    <c:plotArea>
      <c:layout/>
      <c:pieChart>
        <c:varyColors val="1"/>
        <c:ser>
          <c:idx val="0"/>
          <c:order val="0"/>
          <c:dPt>
            <c:idx val="1"/>
            <c:bubble3D val="0"/>
            <c:explosion val="7"/>
          </c:dPt>
          <c:dLbls>
            <c:dLbl>
              <c:idx val="0"/>
              <c:layout>
                <c:manualLayout>
                  <c:x val="0.16960925777997557"/>
                  <c:y val="0.1064100332772639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INVERSION                 $ 550,632.81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showLegendKey val="0"/>
            <c:showVal val="1"/>
            <c:showCatName val="1"/>
            <c:showSerName val="0"/>
            <c:showPercent val="0"/>
            <c:showBubbleSize val="0"/>
            <c:showLeaderLines val="1"/>
          </c:dLbls>
          <c:cat>
            <c:strRef>
              <c:f>'EJECUCIONES PRESUPUESTALES 2018'!$D$5:$D$6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'EJECUCIONES PRESUPUESTALES 2018'!$E$5:$E$6</c:f>
              <c:numCache>
                <c:formatCode>[$-1240A]"$"\ #,##0.00;\("$"\ #,##0.00\)</c:formatCode>
                <c:ptCount val="2"/>
                <c:pt idx="0">
                  <c:v>37547.814725999997</c:v>
                </c:pt>
                <c:pt idx="1">
                  <c:v>550632.81472599995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COMPORTAMIENTO</a:t>
            </a:r>
            <a:r>
              <a:rPr lang="es-CO" baseline="0"/>
              <a:t> GASTOS DE FUNCIONAMIENTO A AGOSTO</a:t>
            </a:r>
            <a:endParaRPr lang="es-CO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'EJECUCIONES PRESUPUESTALES 2018'!$C$29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'EJECUCIONES PRESUPUESTALES 2018'!$D$28:$F$28</c:f>
              <c:strCache>
                <c:ptCount val="3"/>
                <c:pt idx="0">
                  <c:v>APROPIADO</c:v>
                </c:pt>
                <c:pt idx="1">
                  <c:v>COMPROMETIDO</c:v>
                </c:pt>
                <c:pt idx="2">
                  <c:v>OBLIGADO</c:v>
                </c:pt>
              </c:strCache>
            </c:strRef>
          </c:cat>
          <c:val>
            <c:numRef>
              <c:f>'EJECUCIONES PRESUPUESTALES 2018'!$D$29:$F$29</c:f>
              <c:numCache>
                <c:formatCode>[$-1240A]"$"\ #,##0.00;\("$"\ #,##0.00\)</c:formatCode>
                <c:ptCount val="3"/>
                <c:pt idx="0">
                  <c:v>2939.28584</c:v>
                </c:pt>
                <c:pt idx="1">
                  <c:v>1469.79235528</c:v>
                </c:pt>
                <c:pt idx="2">
                  <c:v>1025.64257995</c:v>
                </c:pt>
              </c:numCache>
            </c:numRef>
          </c:val>
        </c:ser>
        <c:ser>
          <c:idx val="1"/>
          <c:order val="1"/>
          <c:tx>
            <c:strRef>
              <c:f>'EJECUCIONES PRESUPUESTALES 2018'!$C$30</c:f>
              <c:strCache>
                <c:ptCount val="1"/>
                <c:pt idx="0">
                  <c:v>TRANSFERENCIAS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2.7822364901016586E-2"/>
                  <c:y val="0.1570680628272251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'EJECUCIONES PRESUPUESTALES 2018'!$D$28:$F$28</c:f>
              <c:strCache>
                <c:ptCount val="3"/>
                <c:pt idx="0">
                  <c:v>APROPIADO</c:v>
                </c:pt>
                <c:pt idx="1">
                  <c:v>COMPROMETIDO</c:v>
                </c:pt>
                <c:pt idx="2">
                  <c:v>OBLIGADO</c:v>
                </c:pt>
              </c:strCache>
            </c:strRef>
          </c:cat>
          <c:val>
            <c:numRef>
              <c:f>'EJECUCIONES PRESUPUESTALES 2018'!$D$30:$F$30</c:f>
              <c:numCache>
                <c:formatCode>[$-1240A]"$"\ #,##0.00;\("$"\ #,##0.00\)</c:formatCode>
                <c:ptCount val="3"/>
                <c:pt idx="0">
                  <c:v>17087.276169000001</c:v>
                </c:pt>
                <c:pt idx="1">
                  <c:v>12288.089637999999</c:v>
                </c:pt>
                <c:pt idx="2">
                  <c:v>12149.913439</c:v>
                </c:pt>
              </c:numCache>
            </c:numRef>
          </c:val>
        </c:ser>
        <c:ser>
          <c:idx val="2"/>
          <c:order val="2"/>
          <c:tx>
            <c:strRef>
              <c:f>'EJECUCIONES PRESUPUESTALES 2018'!$C$31</c:f>
              <c:strCache>
                <c:ptCount val="1"/>
                <c:pt idx="0">
                  <c:v>SERVICIOS PERSONALES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5.7784911717495988E-2"/>
                  <c:y val="6.28272251308900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3.2102728731942212E-2"/>
                  <c:y val="0.1361256544502617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2.1401819154628222E-2"/>
                  <c:y val="0.1396160558464223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'EJECUCIONES PRESUPUESTALES 2018'!$D$28:$F$28</c:f>
              <c:strCache>
                <c:ptCount val="3"/>
                <c:pt idx="0">
                  <c:v>APROPIADO</c:v>
                </c:pt>
                <c:pt idx="1">
                  <c:v>COMPROMETIDO</c:v>
                </c:pt>
                <c:pt idx="2">
                  <c:v>OBLIGADO</c:v>
                </c:pt>
              </c:strCache>
            </c:strRef>
          </c:cat>
          <c:val>
            <c:numRef>
              <c:f>'EJECUCIONES PRESUPUESTALES 2018'!$D$31:$F$31</c:f>
              <c:numCache>
                <c:formatCode>[$-1240A]"$"\ #,##0.00;\("$"\ #,##0.00\)</c:formatCode>
                <c:ptCount val="3"/>
                <c:pt idx="0">
                  <c:v>17521.252716999999</c:v>
                </c:pt>
                <c:pt idx="1">
                  <c:v>11953.161925</c:v>
                </c:pt>
                <c:pt idx="2">
                  <c:v>11268.363648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202121600"/>
        <c:axId val="202123136"/>
        <c:axId val="0"/>
      </c:bar3DChart>
      <c:catAx>
        <c:axId val="202121600"/>
        <c:scaling>
          <c:orientation val="minMax"/>
        </c:scaling>
        <c:delete val="0"/>
        <c:axPos val="b"/>
        <c:majorTickMark val="out"/>
        <c:minorTickMark val="none"/>
        <c:tickLblPos val="nextTo"/>
        <c:crossAx val="202123136"/>
        <c:crosses val="autoZero"/>
        <c:auto val="1"/>
        <c:lblAlgn val="ctr"/>
        <c:lblOffset val="100"/>
        <c:noMultiLvlLbl val="0"/>
      </c:catAx>
      <c:valAx>
        <c:axId val="202123136"/>
        <c:scaling>
          <c:orientation val="minMax"/>
        </c:scaling>
        <c:delete val="0"/>
        <c:axPos val="l"/>
        <c:majorGridlines/>
        <c:numFmt formatCode="[$-1240A]&quot;$&quot;\ #,##0.00;\(&quot;$&quot;\ #,##0.00\)" sourceLinked="1"/>
        <c:majorTickMark val="out"/>
        <c:minorTickMark val="none"/>
        <c:tickLblPos val="nextTo"/>
        <c:crossAx val="2021216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276224</xdr:colOff>
      <xdr:row>1</xdr:row>
      <xdr:rowOff>9524</xdr:rowOff>
    </xdr:from>
    <xdr:to>
      <xdr:col>9</xdr:col>
      <xdr:colOff>95249</xdr:colOff>
      <xdr:row>20</xdr:row>
      <xdr:rowOff>104775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600074</xdr:colOff>
      <xdr:row>21</xdr:row>
      <xdr:rowOff>114300</xdr:rowOff>
    </xdr:from>
    <xdr:to>
      <xdr:col>9</xdr:col>
      <xdr:colOff>438149</xdr:colOff>
      <xdr:row>40</xdr:row>
      <xdr:rowOff>133350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Q31"/>
  <sheetViews>
    <sheetView tabSelected="1" workbookViewId="0">
      <selection activeCell="K4" sqref="K4"/>
    </sheetView>
  </sheetViews>
  <sheetFormatPr baseColWidth="10" defaultRowHeight="15"/>
  <cols>
    <col min="12" max="12" width="38.7109375" customWidth="1"/>
    <col min="13" max="13" width="14.140625" customWidth="1"/>
    <col min="14" max="14" width="13" customWidth="1"/>
    <col min="15" max="15" width="15" customWidth="1"/>
    <col min="16" max="16" width="13.28515625" customWidth="1"/>
    <col min="17" max="17" width="13.140625" customWidth="1"/>
  </cols>
  <sheetData>
    <row r="2" spans="4:17">
      <c r="L2" s="64" t="s">
        <v>140</v>
      </c>
      <c r="M2" s="65"/>
      <c r="N2" s="65"/>
      <c r="O2" s="65"/>
      <c r="P2" s="65"/>
      <c r="Q2" s="65"/>
    </row>
    <row r="3" spans="4:17" ht="15.75" thickBot="1">
      <c r="P3" s="66" t="s">
        <v>139</v>
      </c>
      <c r="Q3" s="66"/>
    </row>
    <row r="4" spans="4:17" ht="15.75" thickBot="1">
      <c r="M4" s="26" t="s">
        <v>96</v>
      </c>
      <c r="N4" s="27" t="s">
        <v>113</v>
      </c>
      <c r="O4" s="27" t="s">
        <v>97</v>
      </c>
      <c r="P4" s="27" t="s">
        <v>114</v>
      </c>
      <c r="Q4" s="27" t="s">
        <v>138</v>
      </c>
    </row>
    <row r="5" spans="4:17" ht="16.5" thickTop="1" thickBot="1">
      <c r="D5" t="s">
        <v>105</v>
      </c>
      <c r="E5" s="25">
        <v>37547.814725999997</v>
      </c>
      <c r="L5" s="28" t="s">
        <v>115</v>
      </c>
      <c r="M5" s="29" t="s">
        <v>116</v>
      </c>
      <c r="N5" s="30" t="s">
        <v>117</v>
      </c>
      <c r="O5" s="29" t="s">
        <v>118</v>
      </c>
      <c r="P5" s="29" t="s">
        <v>119</v>
      </c>
      <c r="Q5" s="31" t="s">
        <v>137</v>
      </c>
    </row>
    <row r="6" spans="4:17" ht="15.75" thickBot="1">
      <c r="D6" t="s">
        <v>106</v>
      </c>
      <c r="E6" s="25">
        <v>550632.81472599995</v>
      </c>
      <c r="L6" s="32" t="s">
        <v>105</v>
      </c>
      <c r="M6" s="33">
        <f>SUM(M7:M9)</f>
        <v>37547.814725999997</v>
      </c>
      <c r="N6" s="33">
        <f>SUM(N7:N9)</f>
        <v>25711.04391828</v>
      </c>
      <c r="O6" s="33">
        <f>SUM(O7:O9)</f>
        <v>24443.919666950002</v>
      </c>
      <c r="P6" s="34">
        <f>SUM(P7:P9)</f>
        <v>858</v>
      </c>
      <c r="Q6" s="56">
        <f t="shared" ref="Q6:Q12" si="0">+N6/M6</f>
        <v>0.6847547348867784</v>
      </c>
    </row>
    <row r="7" spans="4:17">
      <c r="L7" s="35" t="s">
        <v>120</v>
      </c>
      <c r="M7" s="36">
        <v>17521.252716999999</v>
      </c>
      <c r="N7" s="36">
        <v>11953.161925</v>
      </c>
      <c r="O7" s="36">
        <v>11268.363648</v>
      </c>
      <c r="P7" s="36">
        <v>0</v>
      </c>
      <c r="Q7" s="53">
        <f t="shared" si="0"/>
        <v>0.68220932133479484</v>
      </c>
    </row>
    <row r="8" spans="4:17">
      <c r="L8" s="37" t="s">
        <v>121</v>
      </c>
      <c r="M8" s="38">
        <v>2939.28584</v>
      </c>
      <c r="N8" s="38">
        <v>1469.79235528</v>
      </c>
      <c r="O8" s="38">
        <v>1025.64257995</v>
      </c>
      <c r="P8" s="38">
        <v>30</v>
      </c>
      <c r="Q8" s="54">
        <f t="shared" si="0"/>
        <v>0.50005084067631889</v>
      </c>
    </row>
    <row r="9" spans="4:17" ht="15.75" thickBot="1">
      <c r="L9" s="39" t="s">
        <v>122</v>
      </c>
      <c r="M9" s="40">
        <v>17087.276169000001</v>
      </c>
      <c r="N9" s="40">
        <v>12288.089637999999</v>
      </c>
      <c r="O9" s="40">
        <v>12149.913439</v>
      </c>
      <c r="P9" s="40">
        <v>828</v>
      </c>
      <c r="Q9" s="55">
        <f t="shared" si="0"/>
        <v>0.71913683119918437</v>
      </c>
    </row>
    <row r="10" spans="4:17" ht="15.75" thickBot="1">
      <c r="L10" s="32" t="s">
        <v>123</v>
      </c>
      <c r="M10" s="52">
        <f>SUM(M11:M23)</f>
        <v>537985</v>
      </c>
      <c r="N10" s="41">
        <f>SUM(N11:N23)</f>
        <v>518477.37426470005</v>
      </c>
      <c r="O10" s="41">
        <f>SUM(O11:O23)</f>
        <v>246290.75482581003</v>
      </c>
      <c r="P10" s="41">
        <f>SUM(P11:P23)</f>
        <v>8216</v>
      </c>
      <c r="Q10" s="58">
        <f t="shared" si="0"/>
        <v>0.9637394616294136</v>
      </c>
    </row>
    <row r="11" spans="4:17">
      <c r="L11" s="42" t="s">
        <v>124</v>
      </c>
      <c r="M11" s="43">
        <v>304750</v>
      </c>
      <c r="N11" s="43">
        <v>303700.99410800001</v>
      </c>
      <c r="O11" s="43">
        <v>87903.099482000005</v>
      </c>
      <c r="P11" s="43">
        <v>0</v>
      </c>
      <c r="Q11" s="59">
        <f t="shared" si="0"/>
        <v>0.99655781495652174</v>
      </c>
    </row>
    <row r="12" spans="4:17">
      <c r="L12" s="44" t="s">
        <v>125</v>
      </c>
      <c r="M12" s="45">
        <v>73951</v>
      </c>
      <c r="N12" s="45">
        <v>73751.703361499996</v>
      </c>
      <c r="O12" s="45">
        <v>58108.672588499998</v>
      </c>
      <c r="P12" s="45">
        <v>0</v>
      </c>
      <c r="Q12" s="60">
        <f t="shared" si="0"/>
        <v>0.99730501766710389</v>
      </c>
    </row>
    <row r="13" spans="4:17">
      <c r="L13" s="44" t="s">
        <v>126</v>
      </c>
      <c r="M13" s="45">
        <v>79773</v>
      </c>
      <c r="N13" s="45">
        <v>68966.334278850001</v>
      </c>
      <c r="O13" s="45">
        <v>51905.656231499997</v>
      </c>
      <c r="P13" s="45">
        <v>2380</v>
      </c>
      <c r="Q13" s="60">
        <f t="shared" ref="Q13:Q22" si="1">+N13/M13</f>
        <v>0.8645322888552518</v>
      </c>
    </row>
    <row r="14" spans="4:17">
      <c r="L14" s="46" t="s">
        <v>127</v>
      </c>
      <c r="M14" s="47">
        <v>6128</v>
      </c>
      <c r="N14" s="47">
        <v>2835.5734090000001</v>
      </c>
      <c r="O14" s="47">
        <v>1560.46748</v>
      </c>
      <c r="P14" s="47">
        <v>3000</v>
      </c>
      <c r="Q14" s="60">
        <f t="shared" si="1"/>
        <v>0.46272412026762405</v>
      </c>
    </row>
    <row r="15" spans="4:17">
      <c r="L15" s="44" t="s">
        <v>128</v>
      </c>
      <c r="M15" s="45">
        <v>24941</v>
      </c>
      <c r="N15" s="45">
        <v>23852.0808335</v>
      </c>
      <c r="O15" s="45">
        <v>12514.420647999999</v>
      </c>
      <c r="P15" s="45">
        <v>900</v>
      </c>
      <c r="Q15" s="60">
        <f t="shared" si="1"/>
        <v>0.95634019620303923</v>
      </c>
    </row>
    <row r="16" spans="4:17">
      <c r="L16" s="44" t="s">
        <v>129</v>
      </c>
      <c r="M16" s="45">
        <v>35870</v>
      </c>
      <c r="N16" s="45">
        <v>35259.923767</v>
      </c>
      <c r="O16" s="45">
        <v>28525.768595000001</v>
      </c>
      <c r="P16" s="45">
        <v>400</v>
      </c>
      <c r="Q16" s="60">
        <f t="shared" si="1"/>
        <v>0.9829920202676331</v>
      </c>
    </row>
    <row r="17" spans="3:17">
      <c r="L17" s="44" t="s">
        <v>130</v>
      </c>
      <c r="M17" s="45">
        <v>1710</v>
      </c>
      <c r="N17" s="45">
        <v>1473.4899889999999</v>
      </c>
      <c r="O17" s="45">
        <v>892.41780400000005</v>
      </c>
      <c r="P17" s="45">
        <v>107</v>
      </c>
      <c r="Q17" s="60">
        <f t="shared" si="1"/>
        <v>0.86169005204678362</v>
      </c>
    </row>
    <row r="18" spans="3:17">
      <c r="L18" s="44" t="s">
        <v>131</v>
      </c>
      <c r="M18" s="45">
        <v>2317</v>
      </c>
      <c r="N18" s="45">
        <v>2080.6308730000001</v>
      </c>
      <c r="O18" s="45">
        <v>1128.4078790000001</v>
      </c>
      <c r="P18" s="45">
        <v>150</v>
      </c>
      <c r="Q18" s="60">
        <f t="shared" si="1"/>
        <v>0.89798483944756158</v>
      </c>
    </row>
    <row r="19" spans="3:17" ht="26.25">
      <c r="L19" s="46" t="s">
        <v>132</v>
      </c>
      <c r="M19" s="48">
        <v>3065</v>
      </c>
      <c r="N19" s="48">
        <v>2327.2647507600004</v>
      </c>
      <c r="O19" s="48">
        <v>1456.68195105</v>
      </c>
      <c r="P19" s="48">
        <v>300</v>
      </c>
      <c r="Q19" s="60">
        <f t="shared" si="1"/>
        <v>0.75930334445677017</v>
      </c>
    </row>
    <row r="20" spans="3:17">
      <c r="L20" s="46" t="s">
        <v>133</v>
      </c>
      <c r="M20" s="47">
        <v>2000</v>
      </c>
      <c r="N20" s="47">
        <v>1809.9132516900002</v>
      </c>
      <c r="O20" s="47">
        <v>1282.4214951600002</v>
      </c>
      <c r="P20" s="47">
        <v>0</v>
      </c>
      <c r="Q20" s="60">
        <f t="shared" si="1"/>
        <v>0.90495662584500003</v>
      </c>
    </row>
    <row r="21" spans="3:17">
      <c r="L21" s="46" t="s">
        <v>134</v>
      </c>
      <c r="M21" s="47">
        <v>1507</v>
      </c>
      <c r="N21" s="47">
        <v>940.02115839999999</v>
      </c>
      <c r="O21" s="47">
        <v>387.19181660000004</v>
      </c>
      <c r="P21" s="47">
        <v>554</v>
      </c>
      <c r="Q21" s="60">
        <f t="shared" si="1"/>
        <v>0.62376984631718646</v>
      </c>
    </row>
    <row r="22" spans="3:17">
      <c r="L22" s="44" t="s">
        <v>135</v>
      </c>
      <c r="M22" s="45">
        <v>1673</v>
      </c>
      <c r="N22" s="45">
        <v>1479.4444840000001</v>
      </c>
      <c r="O22" s="45">
        <v>625.548855</v>
      </c>
      <c r="P22" s="45">
        <v>125</v>
      </c>
      <c r="Q22" s="60">
        <f t="shared" si="1"/>
        <v>0.88430632635983275</v>
      </c>
    </row>
    <row r="23" spans="3:17" ht="15.75" thickBot="1">
      <c r="L23" s="49" t="s">
        <v>136</v>
      </c>
      <c r="M23" s="57">
        <v>300</v>
      </c>
      <c r="N23" s="57">
        <v>0</v>
      </c>
      <c r="O23" s="57">
        <v>0</v>
      </c>
      <c r="P23" s="57">
        <v>300</v>
      </c>
      <c r="Q23" s="61">
        <f>+N23/M23</f>
        <v>0</v>
      </c>
    </row>
    <row r="24" spans="3:17" ht="15.75" thickBot="1">
      <c r="L24" s="50"/>
      <c r="M24" s="51">
        <f>+M10+M6</f>
        <v>575532.81472599995</v>
      </c>
      <c r="N24" s="51">
        <f>+N10+N6</f>
        <v>544188.41818298004</v>
      </c>
      <c r="O24" s="51">
        <f>+O10+O6</f>
        <v>270734.67449276004</v>
      </c>
      <c r="P24" s="51">
        <f>+P10+P6</f>
        <v>9074</v>
      </c>
      <c r="Q24" s="62">
        <f>+N24/M24</f>
        <v>0.94553847193240859</v>
      </c>
    </row>
    <row r="25" spans="3:17" ht="15.75" thickTop="1"/>
    <row r="28" spans="3:17">
      <c r="D28" t="s">
        <v>109</v>
      </c>
      <c r="E28" t="s">
        <v>110</v>
      </c>
      <c r="F28" t="s">
        <v>111</v>
      </c>
    </row>
    <row r="29" spans="3:17">
      <c r="C29" t="s">
        <v>107</v>
      </c>
      <c r="D29" s="25">
        <v>2939.28584</v>
      </c>
      <c r="E29" s="25">
        <v>1469.79235528</v>
      </c>
      <c r="F29" s="25">
        <v>1025.64257995</v>
      </c>
    </row>
    <row r="30" spans="3:17">
      <c r="C30" t="s">
        <v>108</v>
      </c>
      <c r="D30" s="25">
        <v>17087.276169000001</v>
      </c>
      <c r="E30" s="25">
        <v>12288.089637999999</v>
      </c>
      <c r="F30" s="25">
        <v>12149.913439</v>
      </c>
    </row>
    <row r="31" spans="3:17">
      <c r="C31" t="s">
        <v>112</v>
      </c>
      <c r="D31" s="25">
        <v>17521.252716999999</v>
      </c>
      <c r="E31" s="25">
        <v>11953.161925</v>
      </c>
      <c r="F31" s="25">
        <v>11268.363648</v>
      </c>
    </row>
  </sheetData>
  <sortState ref="C29:F31">
    <sortCondition ref="D29:D31"/>
  </sortState>
  <mergeCells count="2">
    <mergeCell ref="L2:Q2"/>
    <mergeCell ref="P3:Q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topLeftCell="A44" workbookViewId="0">
      <selection activeCell="A58" sqref="A58"/>
    </sheetView>
  </sheetViews>
  <sheetFormatPr baseColWidth="10" defaultRowHeight="15"/>
  <cols>
    <col min="1" max="1" width="6" customWidth="1"/>
    <col min="2" max="2" width="15.28515625" customWidth="1"/>
    <col min="3" max="3" width="8" customWidth="1"/>
    <col min="4" max="4" width="46.7109375" customWidth="1"/>
    <col min="5" max="15" width="15.8554687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33.75" customHeight="1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6103237909</v>
      </c>
      <c r="K5" s="7">
        <v>2260628698</v>
      </c>
      <c r="L5" s="7">
        <v>5853098909</v>
      </c>
      <c r="M5" s="7">
        <v>5824804316</v>
      </c>
      <c r="N5" s="7">
        <v>5824804316</v>
      </c>
      <c r="O5" s="7">
        <v>5824804316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347355404</v>
      </c>
      <c r="K6" s="7">
        <v>271341586</v>
      </c>
      <c r="L6" s="7">
        <v>347355404</v>
      </c>
      <c r="M6" s="7">
        <v>337393529</v>
      </c>
      <c r="N6" s="7">
        <v>337393529</v>
      </c>
      <c r="O6" s="7">
        <v>337393529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1601760060</v>
      </c>
      <c r="K7" s="7">
        <v>1654063180</v>
      </c>
      <c r="L7" s="7">
        <v>1601760060</v>
      </c>
      <c r="M7" s="7">
        <v>1559767590</v>
      </c>
      <c r="N7" s="7">
        <v>1559767590</v>
      </c>
      <c r="O7" s="7">
        <v>1559767590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219073157</v>
      </c>
      <c r="K8" s="7">
        <v>230484</v>
      </c>
      <c r="L8" s="7">
        <v>219073157</v>
      </c>
      <c r="M8" s="7">
        <v>212339170</v>
      </c>
      <c r="N8" s="7">
        <v>212339170</v>
      </c>
      <c r="O8" s="7">
        <v>212339170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1355139564</v>
      </c>
      <c r="K9" s="7">
        <v>4233367</v>
      </c>
      <c r="L9" s="7">
        <v>1347703564</v>
      </c>
      <c r="M9" s="7">
        <v>771735697</v>
      </c>
      <c r="N9" s="7">
        <v>771735697</v>
      </c>
      <c r="O9" s="7">
        <v>771735697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2584170831</v>
      </c>
      <c r="K10" s="7">
        <v>1120018477</v>
      </c>
      <c r="L10" s="7">
        <v>2584170831</v>
      </c>
      <c r="M10" s="7">
        <v>2562323346</v>
      </c>
      <c r="N10" s="7">
        <v>2562323346</v>
      </c>
      <c r="O10" s="7">
        <v>2562323346</v>
      </c>
    </row>
    <row r="11" spans="1:15" s="12" customFormat="1">
      <c r="A11" s="8"/>
      <c r="B11" s="9"/>
      <c r="C11" s="8"/>
      <c r="D11" s="10"/>
      <c r="E11" s="11">
        <f>SUM(E5:E10)</f>
        <v>17471252717</v>
      </c>
      <c r="F11" s="11">
        <f t="shared" ref="F11:O11" si="0">SUM(F5:F10)</f>
        <v>50000000</v>
      </c>
      <c r="G11" s="11">
        <f t="shared" si="0"/>
        <v>0</v>
      </c>
      <c r="H11" s="11">
        <f t="shared" si="0"/>
        <v>17521252717</v>
      </c>
      <c r="I11" s="11">
        <f t="shared" si="0"/>
        <v>0</v>
      </c>
      <c r="J11" s="11">
        <f t="shared" si="0"/>
        <v>12210736925</v>
      </c>
      <c r="K11" s="11">
        <f t="shared" si="0"/>
        <v>5310515792</v>
      </c>
      <c r="L11" s="11">
        <f t="shared" si="0"/>
        <v>11953161925</v>
      </c>
      <c r="M11" s="11">
        <f t="shared" si="0"/>
        <v>11268363648</v>
      </c>
      <c r="N11" s="11">
        <f t="shared" si="0"/>
        <v>11268363648</v>
      </c>
      <c r="O11" s="11">
        <f t="shared" si="0"/>
        <v>11268363648</v>
      </c>
    </row>
    <row r="12" spans="1:15">
      <c r="A12" s="4"/>
      <c r="B12" s="6" t="s">
        <v>30</v>
      </c>
      <c r="C12" s="4" t="s">
        <v>18</v>
      </c>
      <c r="D12" s="5" t="s">
        <v>31</v>
      </c>
      <c r="E12" s="7">
        <v>50000000</v>
      </c>
      <c r="F12" s="7">
        <v>0</v>
      </c>
      <c r="G12" s="7">
        <v>0</v>
      </c>
      <c r="H12" s="7">
        <v>50000000</v>
      </c>
      <c r="I12" s="7">
        <v>30000000</v>
      </c>
      <c r="J12" s="7">
        <v>2593940.84</v>
      </c>
      <c r="K12" s="7">
        <v>17406059.16</v>
      </c>
      <c r="L12" s="7">
        <v>2593940.84</v>
      </c>
      <c r="M12" s="7">
        <v>2593940.84</v>
      </c>
      <c r="N12" s="7">
        <v>2593940.84</v>
      </c>
      <c r="O12" s="7">
        <v>2593940.84</v>
      </c>
    </row>
    <row r="13" spans="1:15">
      <c r="A13" s="4"/>
      <c r="B13" s="6" t="s">
        <v>32</v>
      </c>
      <c r="C13" s="4" t="s">
        <v>18</v>
      </c>
      <c r="D13" s="5" t="s">
        <v>33</v>
      </c>
      <c r="E13" s="7">
        <v>1989285840</v>
      </c>
      <c r="F13" s="7">
        <v>900000000</v>
      </c>
      <c r="G13" s="7">
        <v>0</v>
      </c>
      <c r="H13" s="7">
        <v>2889285840</v>
      </c>
      <c r="I13" s="7">
        <v>0</v>
      </c>
      <c r="J13" s="7">
        <v>2550097058.3400002</v>
      </c>
      <c r="K13" s="7">
        <v>339188781.66000003</v>
      </c>
      <c r="L13" s="7">
        <v>1467198414.4400001</v>
      </c>
      <c r="M13" s="7">
        <v>1023048639.11</v>
      </c>
      <c r="N13" s="7">
        <v>1023048639.11</v>
      </c>
      <c r="O13" s="7">
        <v>1023048639.11</v>
      </c>
    </row>
    <row r="14" spans="1:15" s="12" customFormat="1">
      <c r="A14" s="8"/>
      <c r="B14" s="9"/>
      <c r="C14" s="8"/>
      <c r="D14" s="10"/>
      <c r="E14" s="11">
        <f>SUM(E12:E13)</f>
        <v>2039285840</v>
      </c>
      <c r="F14" s="11">
        <f t="shared" ref="F14:O14" si="1">SUM(F12:F13)</f>
        <v>900000000</v>
      </c>
      <c r="G14" s="11">
        <f t="shared" si="1"/>
        <v>0</v>
      </c>
      <c r="H14" s="11">
        <f t="shared" si="1"/>
        <v>2939285840</v>
      </c>
      <c r="I14" s="11">
        <f t="shared" si="1"/>
        <v>30000000</v>
      </c>
      <c r="J14" s="11">
        <f t="shared" si="1"/>
        <v>2552690999.1800003</v>
      </c>
      <c r="K14" s="11">
        <f t="shared" si="1"/>
        <v>356594840.82000005</v>
      </c>
      <c r="L14" s="11">
        <f t="shared" si="1"/>
        <v>1469792355.28</v>
      </c>
      <c r="M14" s="11">
        <f t="shared" si="1"/>
        <v>1025642579.95</v>
      </c>
      <c r="N14" s="11">
        <f t="shared" si="1"/>
        <v>1025642579.95</v>
      </c>
      <c r="O14" s="11">
        <f t="shared" si="1"/>
        <v>1025642579.95</v>
      </c>
    </row>
    <row r="15" spans="1:15">
      <c r="A15" s="4"/>
      <c r="B15" s="6" t="s">
        <v>34</v>
      </c>
      <c r="C15" s="4" t="s">
        <v>35</v>
      </c>
      <c r="D15" s="5" t="s">
        <v>36</v>
      </c>
      <c r="E15" s="7">
        <v>559559566</v>
      </c>
      <c r="F15" s="7">
        <v>0</v>
      </c>
      <c r="G15" s="7">
        <v>0</v>
      </c>
      <c r="H15" s="7">
        <v>559559566</v>
      </c>
      <c r="I15" s="7">
        <v>0</v>
      </c>
      <c r="J15" s="7">
        <v>0</v>
      </c>
      <c r="K15" s="7">
        <v>559559566</v>
      </c>
      <c r="L15" s="7">
        <v>0</v>
      </c>
      <c r="M15" s="7">
        <v>0</v>
      </c>
      <c r="N15" s="7">
        <v>0</v>
      </c>
      <c r="O15" s="7">
        <v>0</v>
      </c>
    </row>
    <row r="16" spans="1:15" ht="22.5">
      <c r="A16" s="4"/>
      <c r="B16" s="6" t="s">
        <v>37</v>
      </c>
      <c r="C16" s="4" t="s">
        <v>18</v>
      </c>
      <c r="D16" s="5" t="s">
        <v>38</v>
      </c>
      <c r="E16" s="7">
        <v>15064614043</v>
      </c>
      <c r="F16" s="7">
        <v>0</v>
      </c>
      <c r="G16" s="7">
        <v>0</v>
      </c>
      <c r="H16" s="7">
        <v>15064614043</v>
      </c>
      <c r="I16" s="7">
        <v>181480000</v>
      </c>
      <c r="J16" s="7">
        <v>11715844474.09</v>
      </c>
      <c r="K16" s="7">
        <v>3167289568.9099998</v>
      </c>
      <c r="L16" s="7">
        <v>11715844474.09</v>
      </c>
      <c r="M16" s="7">
        <v>11715844474.09</v>
      </c>
      <c r="N16" s="7">
        <v>11715844474.09</v>
      </c>
      <c r="O16" s="7">
        <v>11715844474.09</v>
      </c>
    </row>
    <row r="17" spans="1:15">
      <c r="A17" s="4"/>
      <c r="B17" s="6" t="s">
        <v>39</v>
      </c>
      <c r="C17" s="4" t="s">
        <v>18</v>
      </c>
      <c r="D17" s="5" t="s">
        <v>40</v>
      </c>
      <c r="E17" s="7">
        <v>2323000000</v>
      </c>
      <c r="F17" s="7">
        <v>0</v>
      </c>
      <c r="G17" s="7">
        <v>950000000</v>
      </c>
      <c r="H17" s="7">
        <v>1373000000</v>
      </c>
      <c r="I17" s="7">
        <v>646520000</v>
      </c>
      <c r="J17" s="7">
        <v>512849126.91000003</v>
      </c>
      <c r="K17" s="7">
        <v>213630873.09</v>
      </c>
      <c r="L17" s="7">
        <v>498954463.91000003</v>
      </c>
      <c r="M17" s="7">
        <v>360778264.91000003</v>
      </c>
      <c r="N17" s="7">
        <v>360778264.91000003</v>
      </c>
      <c r="O17" s="7">
        <v>360778264.91000003</v>
      </c>
    </row>
    <row r="18" spans="1:15">
      <c r="A18" s="4"/>
      <c r="B18" s="6" t="s">
        <v>41</v>
      </c>
      <c r="C18" s="4" t="s">
        <v>18</v>
      </c>
      <c r="D18" s="5" t="s">
        <v>42</v>
      </c>
      <c r="E18" s="7">
        <v>90102560</v>
      </c>
      <c r="F18" s="7">
        <v>0</v>
      </c>
      <c r="G18" s="7">
        <v>0</v>
      </c>
      <c r="H18" s="7">
        <v>90102560</v>
      </c>
      <c r="I18" s="7">
        <v>0</v>
      </c>
      <c r="J18" s="7">
        <v>73290700</v>
      </c>
      <c r="K18" s="7">
        <v>16811860</v>
      </c>
      <c r="L18" s="7">
        <v>73290700</v>
      </c>
      <c r="M18" s="7">
        <v>73290700</v>
      </c>
      <c r="N18" s="7">
        <v>73290700</v>
      </c>
      <c r="O18" s="7">
        <v>73290700</v>
      </c>
    </row>
    <row r="19" spans="1:15" s="12" customFormat="1">
      <c r="A19" s="8"/>
      <c r="B19" s="9"/>
      <c r="C19" s="8"/>
      <c r="D19" s="10"/>
      <c r="E19" s="11">
        <f>SUM(E15:E18)</f>
        <v>18037276169</v>
      </c>
      <c r="F19" s="11">
        <f t="shared" ref="F19:O19" si="2">SUM(F15:F18)</f>
        <v>0</v>
      </c>
      <c r="G19" s="11">
        <f t="shared" si="2"/>
        <v>950000000</v>
      </c>
      <c r="H19" s="11">
        <f t="shared" si="2"/>
        <v>17087276169</v>
      </c>
      <c r="I19" s="11">
        <f t="shared" si="2"/>
        <v>828000000</v>
      </c>
      <c r="J19" s="11">
        <f t="shared" si="2"/>
        <v>12301984301</v>
      </c>
      <c r="K19" s="11">
        <f t="shared" si="2"/>
        <v>3957291868</v>
      </c>
      <c r="L19" s="11">
        <f t="shared" si="2"/>
        <v>12288089638</v>
      </c>
      <c r="M19" s="11">
        <f t="shared" si="2"/>
        <v>12149913439</v>
      </c>
      <c r="N19" s="11">
        <f t="shared" si="2"/>
        <v>12149913439</v>
      </c>
      <c r="O19" s="11">
        <f t="shared" si="2"/>
        <v>12149913439</v>
      </c>
    </row>
    <row r="20" spans="1:15" s="24" customFormat="1">
      <c r="A20" s="20"/>
      <c r="B20" s="21"/>
      <c r="C20" s="20"/>
      <c r="D20" s="22"/>
      <c r="E20" s="23">
        <f>+E19+E14+E11</f>
        <v>37547814726</v>
      </c>
      <c r="F20" s="23">
        <f t="shared" ref="F20:O20" si="3">+F19+F14+F11</f>
        <v>950000000</v>
      </c>
      <c r="G20" s="23">
        <f t="shared" si="3"/>
        <v>950000000</v>
      </c>
      <c r="H20" s="23">
        <f t="shared" si="3"/>
        <v>37547814726</v>
      </c>
      <c r="I20" s="23">
        <f t="shared" si="3"/>
        <v>858000000</v>
      </c>
      <c r="J20" s="23">
        <f t="shared" si="3"/>
        <v>27065412225.18</v>
      </c>
      <c r="K20" s="23">
        <f t="shared" si="3"/>
        <v>9624402500.8199997</v>
      </c>
      <c r="L20" s="23">
        <f t="shared" si="3"/>
        <v>25711043918.279999</v>
      </c>
      <c r="M20" s="23">
        <f t="shared" si="3"/>
        <v>24443919666.950001</v>
      </c>
      <c r="N20" s="23">
        <f t="shared" si="3"/>
        <v>24443919666.950001</v>
      </c>
      <c r="O20" s="23">
        <f t="shared" si="3"/>
        <v>24443919666.950001</v>
      </c>
    </row>
    <row r="21" spans="1:15" ht="33.75">
      <c r="A21" s="4">
        <v>1</v>
      </c>
      <c r="B21" s="6" t="s">
        <v>69</v>
      </c>
      <c r="C21" s="4" t="s">
        <v>18</v>
      </c>
      <c r="D21" s="5" t="s">
        <v>70</v>
      </c>
      <c r="E21" s="7">
        <v>100000000</v>
      </c>
      <c r="F21" s="7">
        <v>0</v>
      </c>
      <c r="G21" s="7">
        <v>0</v>
      </c>
      <c r="H21" s="7">
        <v>100000000</v>
      </c>
      <c r="I21" s="7">
        <v>0</v>
      </c>
      <c r="J21" s="7">
        <v>46723918</v>
      </c>
      <c r="K21" s="7">
        <v>53276082</v>
      </c>
      <c r="L21" s="7">
        <v>46723918</v>
      </c>
      <c r="M21" s="7">
        <v>46723918</v>
      </c>
      <c r="N21" s="7">
        <v>46723918</v>
      </c>
      <c r="O21" s="7">
        <v>46723918</v>
      </c>
    </row>
    <row r="22" spans="1:15" ht="33.75">
      <c r="A22" s="4">
        <v>1</v>
      </c>
      <c r="B22" s="6" t="s">
        <v>73</v>
      </c>
      <c r="C22" s="4" t="s">
        <v>18</v>
      </c>
      <c r="D22" s="5" t="s">
        <v>74</v>
      </c>
      <c r="E22" s="7">
        <v>114546383462</v>
      </c>
      <c r="F22" s="7">
        <v>0</v>
      </c>
      <c r="G22" s="7">
        <v>0</v>
      </c>
      <c r="H22" s="7">
        <v>114546383462</v>
      </c>
      <c r="I22" s="7">
        <v>0</v>
      </c>
      <c r="J22" s="7">
        <v>114532889075</v>
      </c>
      <c r="K22" s="7">
        <v>13494387</v>
      </c>
      <c r="L22" s="7">
        <v>114531207742</v>
      </c>
      <c r="M22" s="7">
        <v>4948532264</v>
      </c>
      <c r="N22" s="7">
        <v>4948532264</v>
      </c>
      <c r="O22" s="7">
        <v>4948532264</v>
      </c>
    </row>
    <row r="23" spans="1:15" ht="33.75">
      <c r="A23" s="4">
        <v>1</v>
      </c>
      <c r="B23" s="6" t="s">
        <v>73</v>
      </c>
      <c r="C23" s="4" t="s">
        <v>35</v>
      </c>
      <c r="D23" s="5" t="s">
        <v>74</v>
      </c>
      <c r="E23" s="7">
        <v>192753616538</v>
      </c>
      <c r="F23" s="7">
        <v>0</v>
      </c>
      <c r="G23" s="7">
        <v>2650000000</v>
      </c>
      <c r="H23" s="7">
        <v>190103616538</v>
      </c>
      <c r="I23" s="7">
        <v>0</v>
      </c>
      <c r="J23" s="7">
        <v>189767014357</v>
      </c>
      <c r="K23" s="7">
        <v>336602181</v>
      </c>
      <c r="L23" s="7">
        <v>189123062448</v>
      </c>
      <c r="M23" s="7">
        <v>82907843300</v>
      </c>
      <c r="N23" s="7">
        <v>82907843300</v>
      </c>
      <c r="O23" s="7">
        <v>82907843300</v>
      </c>
    </row>
    <row r="24" spans="1:15">
      <c r="A24" s="4"/>
      <c r="B24" s="6"/>
      <c r="C24" s="4"/>
      <c r="D24" s="5"/>
      <c r="E24" s="7">
        <f>SUM(E21:E23)</f>
        <v>307400000000</v>
      </c>
      <c r="F24" s="7">
        <f t="shared" ref="F24:O24" si="4">SUM(F21:F23)</f>
        <v>0</v>
      </c>
      <c r="G24" s="7">
        <f t="shared" si="4"/>
        <v>2650000000</v>
      </c>
      <c r="H24" s="7">
        <f t="shared" si="4"/>
        <v>304750000000</v>
      </c>
      <c r="I24" s="7">
        <f t="shared" si="4"/>
        <v>0</v>
      </c>
      <c r="J24" s="7">
        <f t="shared" si="4"/>
        <v>304346627350</v>
      </c>
      <c r="K24" s="7">
        <f t="shared" si="4"/>
        <v>403372650</v>
      </c>
      <c r="L24" s="7">
        <f t="shared" si="4"/>
        <v>303700994108</v>
      </c>
      <c r="M24" s="7">
        <f t="shared" si="4"/>
        <v>87903099482</v>
      </c>
      <c r="N24" s="7">
        <f t="shared" si="4"/>
        <v>87903099482</v>
      </c>
      <c r="O24" s="7">
        <f t="shared" si="4"/>
        <v>87903099482</v>
      </c>
    </row>
    <row r="25" spans="1:15" ht="33.75">
      <c r="A25" s="4">
        <v>2</v>
      </c>
      <c r="B25" s="6" t="s">
        <v>67</v>
      </c>
      <c r="C25" s="4" t="s">
        <v>18</v>
      </c>
      <c r="D25" s="5" t="s">
        <v>68</v>
      </c>
      <c r="E25" s="7">
        <v>1000000</v>
      </c>
      <c r="F25" s="7">
        <v>0</v>
      </c>
      <c r="G25" s="7">
        <v>0</v>
      </c>
      <c r="H25" s="7">
        <v>1000000</v>
      </c>
      <c r="I25" s="7">
        <v>0</v>
      </c>
      <c r="J25" s="7">
        <v>667396</v>
      </c>
      <c r="K25" s="7">
        <v>332604</v>
      </c>
      <c r="L25" s="7">
        <v>667396</v>
      </c>
      <c r="M25" s="7">
        <v>667396</v>
      </c>
      <c r="N25" s="7">
        <v>667396</v>
      </c>
      <c r="O25" s="7">
        <v>667396</v>
      </c>
    </row>
    <row r="26" spans="1:15" ht="22.5">
      <c r="A26" s="4">
        <v>2</v>
      </c>
      <c r="B26" s="6" t="s">
        <v>79</v>
      </c>
      <c r="C26" s="4" t="s">
        <v>18</v>
      </c>
      <c r="D26" s="5" t="s">
        <v>80</v>
      </c>
      <c r="E26" s="7">
        <v>13000000000</v>
      </c>
      <c r="F26" s="7">
        <v>900000000</v>
      </c>
      <c r="G26" s="7">
        <v>0</v>
      </c>
      <c r="H26" s="7">
        <v>13900000000</v>
      </c>
      <c r="I26" s="7">
        <v>0</v>
      </c>
      <c r="J26" s="7">
        <v>13899734552.5</v>
      </c>
      <c r="K26" s="7">
        <v>265447.5</v>
      </c>
      <c r="L26" s="7">
        <v>13899734552.5</v>
      </c>
      <c r="M26" s="7">
        <v>11475796031.5</v>
      </c>
      <c r="N26" s="7">
        <v>11475796031.5</v>
      </c>
      <c r="O26" s="7">
        <v>11475796031.5</v>
      </c>
    </row>
    <row r="27" spans="1:15" ht="22.5">
      <c r="A27" s="4">
        <v>2</v>
      </c>
      <c r="B27" s="6" t="s">
        <v>79</v>
      </c>
      <c r="C27" s="4" t="s">
        <v>35</v>
      </c>
      <c r="D27" s="5" t="s">
        <v>80</v>
      </c>
      <c r="E27" s="7">
        <v>0</v>
      </c>
      <c r="F27" s="7">
        <v>23050000000</v>
      </c>
      <c r="G27" s="7">
        <v>0</v>
      </c>
      <c r="H27" s="7">
        <v>23050000000</v>
      </c>
      <c r="I27" s="7">
        <v>0</v>
      </c>
      <c r="J27" s="7">
        <v>23050000000</v>
      </c>
      <c r="K27" s="7">
        <v>0</v>
      </c>
      <c r="L27" s="7">
        <v>23050000000</v>
      </c>
      <c r="M27" s="7">
        <v>14808000000</v>
      </c>
      <c r="N27" s="7">
        <v>14808000000</v>
      </c>
      <c r="O27" s="7">
        <v>14808000000</v>
      </c>
    </row>
    <row r="28" spans="1:15" ht="45">
      <c r="A28" s="4">
        <v>2</v>
      </c>
      <c r="B28" s="6" t="s">
        <v>81</v>
      </c>
      <c r="C28" s="4" t="s">
        <v>18</v>
      </c>
      <c r="D28" s="5" t="s">
        <v>82</v>
      </c>
      <c r="E28" s="7">
        <v>37000000000</v>
      </c>
      <c r="F28" s="7">
        <v>0</v>
      </c>
      <c r="G28" s="7">
        <v>0</v>
      </c>
      <c r="H28" s="7">
        <v>37000000000</v>
      </c>
      <c r="I28" s="7">
        <v>0</v>
      </c>
      <c r="J28" s="7">
        <v>36990428413</v>
      </c>
      <c r="K28" s="7">
        <v>9571587</v>
      </c>
      <c r="L28" s="7">
        <v>36801301413</v>
      </c>
      <c r="M28" s="7">
        <v>31824209161</v>
      </c>
      <c r="N28" s="7">
        <v>31824209161</v>
      </c>
      <c r="O28" s="7">
        <v>31824209161</v>
      </c>
    </row>
    <row r="29" spans="1:15">
      <c r="A29" s="4"/>
      <c r="B29" s="6"/>
      <c r="C29" s="4"/>
      <c r="D29" s="5"/>
      <c r="E29" s="7">
        <f>SUM(E25:E28)</f>
        <v>50001000000</v>
      </c>
      <c r="F29" s="7">
        <f t="shared" ref="F29:O29" si="5">SUM(F25:F28)</f>
        <v>23950000000</v>
      </c>
      <c r="G29" s="7">
        <f t="shared" si="5"/>
        <v>0</v>
      </c>
      <c r="H29" s="7">
        <f t="shared" si="5"/>
        <v>73951000000</v>
      </c>
      <c r="I29" s="7">
        <f t="shared" si="5"/>
        <v>0</v>
      </c>
      <c r="J29" s="7">
        <f t="shared" si="5"/>
        <v>73940830361.5</v>
      </c>
      <c r="K29" s="7">
        <f t="shared" si="5"/>
        <v>10169638.5</v>
      </c>
      <c r="L29" s="7">
        <f t="shared" si="5"/>
        <v>73751703361.5</v>
      </c>
      <c r="M29" s="7">
        <f t="shared" si="5"/>
        <v>58108672588.5</v>
      </c>
      <c r="N29" s="7">
        <f t="shared" si="5"/>
        <v>58108672588.5</v>
      </c>
      <c r="O29" s="7">
        <f t="shared" si="5"/>
        <v>58108672588.5</v>
      </c>
    </row>
    <row r="30" spans="1:15" ht="33.75">
      <c r="A30" s="4">
        <v>3</v>
      </c>
      <c r="B30" s="6" t="s">
        <v>57</v>
      </c>
      <c r="C30" s="4" t="s">
        <v>18</v>
      </c>
      <c r="D30" s="5" t="s">
        <v>58</v>
      </c>
      <c r="E30" s="7">
        <v>7900000000</v>
      </c>
      <c r="F30" s="7">
        <v>1000000000</v>
      </c>
      <c r="G30" s="7">
        <v>0</v>
      </c>
      <c r="H30" s="7">
        <v>8900000000</v>
      </c>
      <c r="I30" s="7">
        <v>0</v>
      </c>
      <c r="J30" s="7">
        <v>8825818863</v>
      </c>
      <c r="K30" s="7">
        <v>74181137</v>
      </c>
      <c r="L30" s="7">
        <v>6881809577</v>
      </c>
      <c r="M30" s="7">
        <v>4508877578</v>
      </c>
      <c r="N30" s="7">
        <v>4508877578</v>
      </c>
      <c r="O30" s="7">
        <v>4508877578</v>
      </c>
    </row>
    <row r="31" spans="1:15" ht="45">
      <c r="A31" s="4">
        <v>3</v>
      </c>
      <c r="B31" s="6" t="s">
        <v>59</v>
      </c>
      <c r="C31" s="4" t="s">
        <v>18</v>
      </c>
      <c r="D31" s="5" t="s">
        <v>60</v>
      </c>
      <c r="E31" s="7">
        <v>68346000000</v>
      </c>
      <c r="F31" s="7">
        <v>0</v>
      </c>
      <c r="G31" s="7">
        <v>2773000000</v>
      </c>
      <c r="H31" s="7">
        <v>65573000000</v>
      </c>
      <c r="I31" s="7">
        <v>2050000000</v>
      </c>
      <c r="J31" s="7">
        <v>63403332587.349998</v>
      </c>
      <c r="K31" s="7">
        <v>119667412.65000001</v>
      </c>
      <c r="L31" s="7">
        <v>61612813453.349998</v>
      </c>
      <c r="M31" s="7">
        <v>47115462800</v>
      </c>
      <c r="N31" s="7">
        <v>47101835694</v>
      </c>
      <c r="O31" s="7">
        <v>47101835694</v>
      </c>
    </row>
    <row r="32" spans="1:15" ht="45">
      <c r="A32" s="4">
        <v>3</v>
      </c>
      <c r="B32" s="6" t="s">
        <v>59</v>
      </c>
      <c r="C32" s="4" t="s">
        <v>35</v>
      </c>
      <c r="D32" s="5" t="s">
        <v>60</v>
      </c>
      <c r="E32" s="7">
        <v>0</v>
      </c>
      <c r="F32" s="7">
        <v>4500000000</v>
      </c>
      <c r="G32" s="7">
        <v>0</v>
      </c>
      <c r="H32" s="7">
        <v>4500000000</v>
      </c>
      <c r="I32" s="7">
        <v>0</v>
      </c>
      <c r="J32" s="7">
        <v>4500000000</v>
      </c>
      <c r="K32" s="7">
        <v>0</v>
      </c>
      <c r="L32" s="7">
        <v>5533861</v>
      </c>
      <c r="M32" s="7">
        <v>5533861</v>
      </c>
      <c r="N32" s="7">
        <v>3971377</v>
      </c>
      <c r="O32" s="7">
        <v>3971377</v>
      </c>
    </row>
    <row r="33" spans="1:15" ht="33.75">
      <c r="A33" s="4">
        <v>3</v>
      </c>
      <c r="B33" s="6" t="s">
        <v>65</v>
      </c>
      <c r="C33" s="4" t="s">
        <v>18</v>
      </c>
      <c r="D33" s="5" t="s">
        <v>66</v>
      </c>
      <c r="E33" s="7">
        <v>800000000</v>
      </c>
      <c r="F33" s="7">
        <v>0</v>
      </c>
      <c r="G33" s="7">
        <v>0</v>
      </c>
      <c r="H33" s="7">
        <v>800000000</v>
      </c>
      <c r="I33" s="7">
        <v>330000000</v>
      </c>
      <c r="J33" s="7">
        <v>466177387.5</v>
      </c>
      <c r="K33" s="7">
        <v>3822612.5</v>
      </c>
      <c r="L33" s="7">
        <v>466177387.5</v>
      </c>
      <c r="M33" s="7">
        <v>275781992.5</v>
      </c>
      <c r="N33" s="7">
        <v>275781992.5</v>
      </c>
      <c r="O33" s="7">
        <v>275781992.5</v>
      </c>
    </row>
    <row r="34" spans="1:15">
      <c r="A34" s="4"/>
      <c r="B34" s="6"/>
      <c r="C34" s="4"/>
      <c r="D34" s="5"/>
      <c r="E34" s="7">
        <f>SUM(E30:E33)</f>
        <v>77046000000</v>
      </c>
      <c r="F34" s="7">
        <f t="shared" ref="F34:O34" si="6">SUM(F30:F33)</f>
        <v>5500000000</v>
      </c>
      <c r="G34" s="7">
        <f t="shared" si="6"/>
        <v>2773000000</v>
      </c>
      <c r="H34" s="7">
        <f t="shared" si="6"/>
        <v>79773000000</v>
      </c>
      <c r="I34" s="7">
        <f t="shared" si="6"/>
        <v>2380000000</v>
      </c>
      <c r="J34" s="7">
        <f t="shared" si="6"/>
        <v>77195328837.850006</v>
      </c>
      <c r="K34" s="7">
        <f t="shared" si="6"/>
        <v>197671162.15000001</v>
      </c>
      <c r="L34" s="7">
        <f t="shared" si="6"/>
        <v>68966334278.850006</v>
      </c>
      <c r="M34" s="7">
        <f t="shared" si="6"/>
        <v>51905656231.5</v>
      </c>
      <c r="N34" s="7">
        <f t="shared" si="6"/>
        <v>51890466641.5</v>
      </c>
      <c r="O34" s="7">
        <f t="shared" si="6"/>
        <v>51890466641.5</v>
      </c>
    </row>
    <row r="35" spans="1:15" ht="33.75">
      <c r="A35" s="4">
        <v>4</v>
      </c>
      <c r="B35" s="6" t="s">
        <v>61</v>
      </c>
      <c r="C35" s="4" t="s">
        <v>18</v>
      </c>
      <c r="D35" s="5" t="s">
        <v>62</v>
      </c>
      <c r="E35" s="7">
        <v>1000000</v>
      </c>
      <c r="F35" s="7">
        <v>0</v>
      </c>
      <c r="G35" s="7">
        <v>0</v>
      </c>
      <c r="H35" s="7">
        <v>1000000</v>
      </c>
      <c r="I35" s="7">
        <v>0</v>
      </c>
      <c r="J35" s="7">
        <v>828137.5</v>
      </c>
      <c r="K35" s="7">
        <v>171862.5</v>
      </c>
      <c r="L35" s="7">
        <v>828137.5</v>
      </c>
      <c r="M35" s="7">
        <v>428137.5</v>
      </c>
      <c r="N35" s="7">
        <v>428137.5</v>
      </c>
      <c r="O35" s="7">
        <v>428137.5</v>
      </c>
    </row>
    <row r="36" spans="1:15" ht="33.75">
      <c r="A36" s="4">
        <v>4</v>
      </c>
      <c r="B36" s="6" t="s">
        <v>63</v>
      </c>
      <c r="C36" s="4" t="s">
        <v>18</v>
      </c>
      <c r="D36" s="5" t="s">
        <v>64</v>
      </c>
      <c r="E36" s="7">
        <v>5254000000</v>
      </c>
      <c r="F36" s="7">
        <v>1773000000</v>
      </c>
      <c r="G36" s="7">
        <v>900000000</v>
      </c>
      <c r="H36" s="7">
        <v>6127000000</v>
      </c>
      <c r="I36" s="7">
        <v>3000000000</v>
      </c>
      <c r="J36" s="7">
        <v>2934745271.5</v>
      </c>
      <c r="K36" s="7">
        <v>192254728.5</v>
      </c>
      <c r="L36" s="7">
        <v>2834745271.5</v>
      </c>
      <c r="M36" s="7">
        <v>1560039342.5</v>
      </c>
      <c r="N36" s="7">
        <v>1560039342.5</v>
      </c>
      <c r="O36" s="7">
        <v>1560039342.5</v>
      </c>
    </row>
    <row r="37" spans="1:15">
      <c r="A37" s="4"/>
      <c r="B37" s="6"/>
      <c r="C37" s="4"/>
      <c r="D37" s="5"/>
      <c r="E37" s="7">
        <f>SUM(E35:E36)</f>
        <v>5255000000</v>
      </c>
      <c r="F37" s="7">
        <f t="shared" ref="F37:O37" si="7">SUM(F35:F36)</f>
        <v>1773000000</v>
      </c>
      <c r="G37" s="7">
        <f t="shared" si="7"/>
        <v>900000000</v>
      </c>
      <c r="H37" s="7">
        <f t="shared" si="7"/>
        <v>6128000000</v>
      </c>
      <c r="I37" s="7">
        <f t="shared" si="7"/>
        <v>3000000000</v>
      </c>
      <c r="J37" s="7">
        <f t="shared" si="7"/>
        <v>2935573409</v>
      </c>
      <c r="K37" s="7">
        <f t="shared" si="7"/>
        <v>192426591</v>
      </c>
      <c r="L37" s="7">
        <f t="shared" si="7"/>
        <v>2835573409</v>
      </c>
      <c r="M37" s="7">
        <f t="shared" si="7"/>
        <v>1560467480</v>
      </c>
      <c r="N37" s="7">
        <f t="shared" si="7"/>
        <v>1560467480</v>
      </c>
      <c r="O37" s="7">
        <f t="shared" si="7"/>
        <v>1560467480</v>
      </c>
    </row>
    <row r="38" spans="1:15" ht="33.75">
      <c r="A38" s="4">
        <v>5</v>
      </c>
      <c r="B38" s="6" t="s">
        <v>43</v>
      </c>
      <c r="C38" s="4" t="s">
        <v>18</v>
      </c>
      <c r="D38" s="5" t="s">
        <v>44</v>
      </c>
      <c r="E38" s="7">
        <v>6250000000</v>
      </c>
      <c r="F38" s="7">
        <v>0</v>
      </c>
      <c r="G38" s="7">
        <v>0</v>
      </c>
      <c r="H38" s="7">
        <v>6250000000</v>
      </c>
      <c r="I38" s="7">
        <v>0</v>
      </c>
      <c r="J38" s="7">
        <v>6248159295</v>
      </c>
      <c r="K38" s="7">
        <v>1840705</v>
      </c>
      <c r="L38" s="7">
        <v>6248159295</v>
      </c>
      <c r="M38" s="7">
        <v>4365997066</v>
      </c>
      <c r="N38" s="7">
        <v>4365997066</v>
      </c>
      <c r="O38" s="7">
        <v>4365997066</v>
      </c>
    </row>
    <row r="39" spans="1:15" ht="22.5">
      <c r="A39" s="4">
        <v>5</v>
      </c>
      <c r="B39" s="6" t="s">
        <v>47</v>
      </c>
      <c r="C39" s="4" t="s">
        <v>18</v>
      </c>
      <c r="D39" s="5" t="s">
        <v>48</v>
      </c>
      <c r="E39" s="7">
        <v>4100000000</v>
      </c>
      <c r="F39" s="7">
        <v>0</v>
      </c>
      <c r="G39" s="7">
        <v>0</v>
      </c>
      <c r="H39" s="7">
        <v>4100000000</v>
      </c>
      <c r="I39" s="7">
        <v>200000000</v>
      </c>
      <c r="J39" s="7">
        <v>3886257829</v>
      </c>
      <c r="K39" s="7">
        <v>13742171</v>
      </c>
      <c r="L39" s="7">
        <v>3886257829</v>
      </c>
      <c r="M39" s="7">
        <v>1959681781</v>
      </c>
      <c r="N39" s="7">
        <v>1959681781</v>
      </c>
      <c r="O39" s="7">
        <v>1959681781</v>
      </c>
    </row>
    <row r="40" spans="1:15" ht="22.5">
      <c r="A40" s="4">
        <v>5</v>
      </c>
      <c r="B40" s="6" t="s">
        <v>49</v>
      </c>
      <c r="C40" s="4" t="s">
        <v>18</v>
      </c>
      <c r="D40" s="5" t="s">
        <v>50</v>
      </c>
      <c r="E40" s="7">
        <v>5986000000</v>
      </c>
      <c r="F40" s="7">
        <v>0</v>
      </c>
      <c r="G40" s="7">
        <v>0</v>
      </c>
      <c r="H40" s="7">
        <v>5986000000</v>
      </c>
      <c r="I40" s="7">
        <v>0</v>
      </c>
      <c r="J40" s="7">
        <v>5957376985.5</v>
      </c>
      <c r="K40" s="7">
        <v>28623014.5</v>
      </c>
      <c r="L40" s="7">
        <v>5907376985.5</v>
      </c>
      <c r="M40" s="7">
        <v>2530334126.5</v>
      </c>
      <c r="N40" s="7">
        <v>2530334126.5</v>
      </c>
      <c r="O40" s="7">
        <v>2530334126.5</v>
      </c>
    </row>
    <row r="41" spans="1:15" ht="22.5">
      <c r="A41" s="4">
        <v>5</v>
      </c>
      <c r="B41" s="6" t="s">
        <v>51</v>
      </c>
      <c r="C41" s="4" t="s">
        <v>18</v>
      </c>
      <c r="D41" s="5" t="s">
        <v>52</v>
      </c>
      <c r="E41" s="7">
        <v>5605000000</v>
      </c>
      <c r="F41" s="7">
        <v>0</v>
      </c>
      <c r="G41" s="7">
        <v>0</v>
      </c>
      <c r="H41" s="7">
        <v>5605000000</v>
      </c>
      <c r="I41" s="7">
        <v>300000000</v>
      </c>
      <c r="J41" s="7">
        <v>5292771645</v>
      </c>
      <c r="K41" s="7">
        <v>12228355</v>
      </c>
      <c r="L41" s="7">
        <v>5246713345</v>
      </c>
      <c r="M41" s="7">
        <v>2411461947.5</v>
      </c>
      <c r="N41" s="7">
        <v>2411461947.5</v>
      </c>
      <c r="O41" s="7">
        <v>2411461947.5</v>
      </c>
    </row>
    <row r="42" spans="1:15" ht="33.75">
      <c r="A42" s="4">
        <v>5</v>
      </c>
      <c r="B42" s="6" t="s">
        <v>55</v>
      </c>
      <c r="C42" s="4" t="s">
        <v>18</v>
      </c>
      <c r="D42" s="5" t="s">
        <v>56</v>
      </c>
      <c r="E42" s="7">
        <v>3000000000</v>
      </c>
      <c r="F42" s="7">
        <v>0</v>
      </c>
      <c r="G42" s="7">
        <v>0</v>
      </c>
      <c r="H42" s="7">
        <v>3000000000</v>
      </c>
      <c r="I42" s="7">
        <v>400000000</v>
      </c>
      <c r="J42" s="7">
        <v>2563573379</v>
      </c>
      <c r="K42" s="7">
        <v>36426621</v>
      </c>
      <c r="L42" s="7">
        <v>2563573379</v>
      </c>
      <c r="M42" s="7">
        <v>1246945727</v>
      </c>
      <c r="N42" s="7">
        <v>1246945727</v>
      </c>
      <c r="O42" s="7">
        <v>1246945727</v>
      </c>
    </row>
    <row r="43" spans="1:15">
      <c r="A43" s="4"/>
      <c r="B43" s="6"/>
      <c r="C43" s="4"/>
      <c r="D43" s="5"/>
      <c r="E43" s="7">
        <f>SUM(E38:E42)</f>
        <v>24941000000</v>
      </c>
      <c r="F43" s="7">
        <f t="shared" ref="F43:O43" si="8">SUM(F38:F42)</f>
        <v>0</v>
      </c>
      <c r="G43" s="7">
        <f t="shared" si="8"/>
        <v>0</v>
      </c>
      <c r="H43" s="7">
        <f t="shared" si="8"/>
        <v>24941000000</v>
      </c>
      <c r="I43" s="7">
        <f t="shared" si="8"/>
        <v>900000000</v>
      </c>
      <c r="J43" s="7">
        <f t="shared" si="8"/>
        <v>23948139133.5</v>
      </c>
      <c r="K43" s="7">
        <f t="shared" si="8"/>
        <v>92860866.5</v>
      </c>
      <c r="L43" s="7">
        <f t="shared" si="8"/>
        <v>23852080833.5</v>
      </c>
      <c r="M43" s="7">
        <f t="shared" si="8"/>
        <v>12514420648</v>
      </c>
      <c r="N43" s="7">
        <f t="shared" si="8"/>
        <v>12514420648</v>
      </c>
      <c r="O43" s="7">
        <f t="shared" si="8"/>
        <v>12514420648</v>
      </c>
    </row>
    <row r="44" spans="1:15" ht="33.75">
      <c r="A44" s="4">
        <v>6</v>
      </c>
      <c r="B44" s="6" t="s">
        <v>53</v>
      </c>
      <c r="C44" s="4" t="s">
        <v>18</v>
      </c>
      <c r="D44" s="5" t="s">
        <v>54</v>
      </c>
      <c r="E44" s="7">
        <v>35870000000</v>
      </c>
      <c r="F44" s="7">
        <v>0</v>
      </c>
      <c r="G44" s="7">
        <v>0</v>
      </c>
      <c r="H44" s="7">
        <v>35870000000</v>
      </c>
      <c r="I44" s="7">
        <v>400000000</v>
      </c>
      <c r="J44" s="7">
        <v>35414874797</v>
      </c>
      <c r="K44" s="7">
        <v>55125203</v>
      </c>
      <c r="L44" s="7">
        <v>35259923767</v>
      </c>
      <c r="M44" s="7">
        <v>28525768595</v>
      </c>
      <c r="N44" s="7">
        <v>28525768595</v>
      </c>
      <c r="O44" s="7">
        <v>28525768595</v>
      </c>
    </row>
    <row r="45" spans="1:15" ht="33.75">
      <c r="A45" s="4">
        <v>7</v>
      </c>
      <c r="B45" s="6" t="s">
        <v>77</v>
      </c>
      <c r="C45" s="4" t="s">
        <v>18</v>
      </c>
      <c r="D45" s="5" t="s">
        <v>78</v>
      </c>
      <c r="E45" s="7">
        <v>1710000000</v>
      </c>
      <c r="F45" s="7">
        <v>0</v>
      </c>
      <c r="G45" s="7">
        <v>0</v>
      </c>
      <c r="H45" s="7">
        <v>1710000000</v>
      </c>
      <c r="I45" s="7">
        <v>107000000</v>
      </c>
      <c r="J45" s="7">
        <v>1473489989</v>
      </c>
      <c r="K45" s="7">
        <v>129510011</v>
      </c>
      <c r="L45" s="7">
        <v>1473489989</v>
      </c>
      <c r="M45" s="7">
        <v>892417804</v>
      </c>
      <c r="N45" s="7">
        <v>892417804</v>
      </c>
      <c r="O45" s="7">
        <v>892417804</v>
      </c>
    </row>
    <row r="46" spans="1:15" ht="33.75">
      <c r="A46" s="4">
        <v>8</v>
      </c>
      <c r="B46" s="6" t="s">
        <v>45</v>
      </c>
      <c r="C46" s="4" t="s">
        <v>18</v>
      </c>
      <c r="D46" s="5" t="s">
        <v>46</v>
      </c>
      <c r="E46" s="7">
        <v>177000000</v>
      </c>
      <c r="F46" s="7">
        <v>0</v>
      </c>
      <c r="G46" s="7">
        <v>0</v>
      </c>
      <c r="H46" s="7">
        <v>177000000</v>
      </c>
      <c r="I46" s="7">
        <v>0</v>
      </c>
      <c r="J46" s="7">
        <v>145606465</v>
      </c>
      <c r="K46" s="7">
        <v>31393535</v>
      </c>
      <c r="L46" s="7">
        <v>145606465</v>
      </c>
      <c r="M46" s="7">
        <v>75591439</v>
      </c>
      <c r="N46" s="7">
        <v>75591439</v>
      </c>
      <c r="O46" s="7">
        <v>75591439</v>
      </c>
    </row>
    <row r="47" spans="1:15" ht="22.5">
      <c r="A47" s="4">
        <v>8</v>
      </c>
      <c r="B47" s="6" t="s">
        <v>91</v>
      </c>
      <c r="C47" s="4" t="s">
        <v>18</v>
      </c>
      <c r="D47" s="5" t="s">
        <v>92</v>
      </c>
      <c r="E47" s="7">
        <v>1880000000</v>
      </c>
      <c r="F47" s="7">
        <v>0</v>
      </c>
      <c r="G47" s="7">
        <v>0</v>
      </c>
      <c r="H47" s="7">
        <v>1880000000</v>
      </c>
      <c r="I47" s="7">
        <v>150000000</v>
      </c>
      <c r="J47" s="7">
        <v>1728063238</v>
      </c>
      <c r="K47" s="7">
        <v>1936762</v>
      </c>
      <c r="L47" s="7">
        <v>1703292518</v>
      </c>
      <c r="M47" s="7">
        <v>908451885</v>
      </c>
      <c r="N47" s="7">
        <v>908451885</v>
      </c>
      <c r="O47" s="7">
        <v>908451885</v>
      </c>
    </row>
    <row r="48" spans="1:15" ht="33.75">
      <c r="A48" s="4">
        <v>8</v>
      </c>
      <c r="B48" s="6" t="s">
        <v>93</v>
      </c>
      <c r="C48" s="4" t="s">
        <v>18</v>
      </c>
      <c r="D48" s="5" t="s">
        <v>94</v>
      </c>
      <c r="E48" s="7">
        <v>260000000</v>
      </c>
      <c r="F48" s="7">
        <v>0</v>
      </c>
      <c r="G48" s="7">
        <v>0</v>
      </c>
      <c r="H48" s="7">
        <v>260000000</v>
      </c>
      <c r="I48" s="7">
        <v>0</v>
      </c>
      <c r="J48" s="7">
        <v>241731890</v>
      </c>
      <c r="K48" s="7">
        <v>18268110</v>
      </c>
      <c r="L48" s="7">
        <v>231731890</v>
      </c>
      <c r="M48" s="7">
        <v>144364555</v>
      </c>
      <c r="N48" s="7">
        <v>144364555</v>
      </c>
      <c r="O48" s="7">
        <v>144364555</v>
      </c>
    </row>
    <row r="49" spans="1:15">
      <c r="A49" s="4"/>
      <c r="B49" s="6"/>
      <c r="C49" s="4"/>
      <c r="D49" s="5"/>
      <c r="E49" s="7">
        <f>SUM(E46:E48)</f>
        <v>2317000000</v>
      </c>
      <c r="F49" s="7">
        <f t="shared" ref="F49:O49" si="9">SUM(F46:F48)</f>
        <v>0</v>
      </c>
      <c r="G49" s="7">
        <f t="shared" si="9"/>
        <v>0</v>
      </c>
      <c r="H49" s="7">
        <f t="shared" si="9"/>
        <v>2317000000</v>
      </c>
      <c r="I49" s="7">
        <f t="shared" si="9"/>
        <v>150000000</v>
      </c>
      <c r="J49" s="7">
        <f t="shared" si="9"/>
        <v>2115401593</v>
      </c>
      <c r="K49" s="7">
        <f t="shared" si="9"/>
        <v>51598407</v>
      </c>
      <c r="L49" s="7">
        <f t="shared" si="9"/>
        <v>2080630873</v>
      </c>
      <c r="M49" s="7">
        <f t="shared" si="9"/>
        <v>1128407879</v>
      </c>
      <c r="N49" s="7">
        <f t="shared" si="9"/>
        <v>1128407879</v>
      </c>
      <c r="O49" s="7">
        <f t="shared" si="9"/>
        <v>1128407879</v>
      </c>
    </row>
    <row r="50" spans="1:15" ht="22.5">
      <c r="A50" s="4">
        <v>9</v>
      </c>
      <c r="B50" s="6" t="s">
        <v>71</v>
      </c>
      <c r="C50" s="4" t="s">
        <v>18</v>
      </c>
      <c r="D50" s="5" t="s">
        <v>72</v>
      </c>
      <c r="E50" s="7">
        <v>2065000000</v>
      </c>
      <c r="F50" s="7">
        <v>0</v>
      </c>
      <c r="G50" s="7">
        <v>0</v>
      </c>
      <c r="H50" s="7">
        <v>2065000000</v>
      </c>
      <c r="I50" s="7">
        <v>300000000</v>
      </c>
      <c r="J50" s="7">
        <v>1662026164</v>
      </c>
      <c r="K50" s="7">
        <v>102973836</v>
      </c>
      <c r="L50" s="7">
        <v>1445468737</v>
      </c>
      <c r="M50" s="7">
        <v>683595290.28999996</v>
      </c>
      <c r="N50" s="7">
        <v>683595290.28999996</v>
      </c>
      <c r="O50" s="7">
        <v>683595290.28999996</v>
      </c>
    </row>
    <row r="51" spans="1:15" ht="22.5">
      <c r="A51" s="4">
        <v>9</v>
      </c>
      <c r="B51" s="6" t="s">
        <v>75</v>
      </c>
      <c r="C51" s="4" t="s">
        <v>18</v>
      </c>
      <c r="D51" s="5" t="s">
        <v>76</v>
      </c>
      <c r="E51" s="7">
        <v>1000000000</v>
      </c>
      <c r="F51" s="7">
        <v>0</v>
      </c>
      <c r="G51" s="7">
        <v>0</v>
      </c>
      <c r="H51" s="7">
        <v>1000000000</v>
      </c>
      <c r="I51" s="7">
        <v>0</v>
      </c>
      <c r="J51" s="7">
        <v>906428013.75999999</v>
      </c>
      <c r="K51" s="7">
        <v>93571986.239999995</v>
      </c>
      <c r="L51" s="7">
        <v>881796013.75999999</v>
      </c>
      <c r="M51" s="7">
        <v>773086660.75999999</v>
      </c>
      <c r="N51" s="7">
        <v>773086660.75999999</v>
      </c>
      <c r="O51" s="7">
        <v>773086660.75999999</v>
      </c>
    </row>
    <row r="52" spans="1:15">
      <c r="A52" s="4"/>
      <c r="B52" s="6"/>
      <c r="C52" s="4"/>
      <c r="D52" s="5"/>
      <c r="E52" s="7">
        <f>SUM(E50:E51)</f>
        <v>3065000000</v>
      </c>
      <c r="F52" s="7">
        <f t="shared" ref="F52:O52" si="10">SUM(F50:F51)</f>
        <v>0</v>
      </c>
      <c r="G52" s="7">
        <f t="shared" si="10"/>
        <v>0</v>
      </c>
      <c r="H52" s="7">
        <f t="shared" si="10"/>
        <v>3065000000</v>
      </c>
      <c r="I52" s="7">
        <f t="shared" si="10"/>
        <v>300000000</v>
      </c>
      <c r="J52" s="7">
        <f t="shared" si="10"/>
        <v>2568454177.7600002</v>
      </c>
      <c r="K52" s="7">
        <f t="shared" si="10"/>
        <v>196545822.24000001</v>
      </c>
      <c r="L52" s="7">
        <f t="shared" si="10"/>
        <v>2327264750.7600002</v>
      </c>
      <c r="M52" s="7">
        <f t="shared" si="10"/>
        <v>1456681951.05</v>
      </c>
      <c r="N52" s="7">
        <f t="shared" si="10"/>
        <v>1456681951.05</v>
      </c>
      <c r="O52" s="7">
        <f t="shared" si="10"/>
        <v>1456681951.05</v>
      </c>
    </row>
    <row r="53" spans="1:15">
      <c r="A53" s="4">
        <v>10</v>
      </c>
      <c r="B53" s="6" t="s">
        <v>87</v>
      </c>
      <c r="C53" s="4" t="s">
        <v>18</v>
      </c>
      <c r="D53" s="5" t="s">
        <v>88</v>
      </c>
      <c r="E53" s="7">
        <v>2000000000</v>
      </c>
      <c r="F53" s="7">
        <v>0</v>
      </c>
      <c r="G53" s="7">
        <v>0</v>
      </c>
      <c r="H53" s="7">
        <v>2000000000</v>
      </c>
      <c r="I53" s="7">
        <v>0</v>
      </c>
      <c r="J53" s="7">
        <v>1965865641</v>
      </c>
      <c r="K53" s="7">
        <v>34134359</v>
      </c>
      <c r="L53" s="7">
        <v>1809913251.6900001</v>
      </c>
      <c r="M53" s="7">
        <v>1282421495.1600001</v>
      </c>
      <c r="N53" s="7">
        <v>1282421495.1600001</v>
      </c>
      <c r="O53" s="7">
        <v>1282421495.1600001</v>
      </c>
    </row>
    <row r="54" spans="1:15" ht="33.75">
      <c r="A54" s="4">
        <v>11</v>
      </c>
      <c r="B54" s="6" t="s">
        <v>83</v>
      </c>
      <c r="C54" s="4" t="s">
        <v>18</v>
      </c>
      <c r="D54" s="5" t="s">
        <v>84</v>
      </c>
      <c r="E54" s="7">
        <v>1507000000</v>
      </c>
      <c r="F54" s="7">
        <v>0</v>
      </c>
      <c r="G54" s="7">
        <v>0</v>
      </c>
      <c r="H54" s="7">
        <v>1507000000</v>
      </c>
      <c r="I54" s="7">
        <v>554000000</v>
      </c>
      <c r="J54" s="7">
        <v>940021158.39999998</v>
      </c>
      <c r="K54" s="7">
        <v>12978841.6</v>
      </c>
      <c r="L54" s="7">
        <v>940021158.39999998</v>
      </c>
      <c r="M54" s="7">
        <v>387191816.60000002</v>
      </c>
      <c r="N54" s="7">
        <v>387191816.60000002</v>
      </c>
      <c r="O54" s="7">
        <v>387191816.60000002</v>
      </c>
    </row>
    <row r="55" spans="1:15" ht="33.75">
      <c r="A55" s="4">
        <v>12</v>
      </c>
      <c r="B55" s="6" t="s">
        <v>89</v>
      </c>
      <c r="C55" s="4" t="s">
        <v>18</v>
      </c>
      <c r="D55" s="5" t="s">
        <v>90</v>
      </c>
      <c r="E55" s="7">
        <v>1673000000</v>
      </c>
      <c r="F55" s="7">
        <v>0</v>
      </c>
      <c r="G55" s="7">
        <v>0</v>
      </c>
      <c r="H55" s="7">
        <v>1673000000</v>
      </c>
      <c r="I55" s="7">
        <v>125000000</v>
      </c>
      <c r="J55" s="7">
        <v>1482844484</v>
      </c>
      <c r="K55" s="7">
        <v>65155516</v>
      </c>
      <c r="L55" s="7">
        <v>1479444484</v>
      </c>
      <c r="M55" s="7">
        <v>625548855</v>
      </c>
      <c r="N55" s="7">
        <v>625548855</v>
      </c>
      <c r="O55" s="7">
        <v>625548855</v>
      </c>
    </row>
    <row r="56" spans="1:15" ht="22.5">
      <c r="A56" s="4">
        <v>13</v>
      </c>
      <c r="B56" s="6" t="s">
        <v>85</v>
      </c>
      <c r="C56" s="4" t="s">
        <v>18</v>
      </c>
      <c r="D56" s="5" t="s">
        <v>86</v>
      </c>
      <c r="E56" s="7">
        <v>300000000</v>
      </c>
      <c r="F56" s="7">
        <v>0</v>
      </c>
      <c r="G56" s="7">
        <v>0</v>
      </c>
      <c r="H56" s="7">
        <v>300000000</v>
      </c>
      <c r="I56" s="7">
        <v>300000000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</row>
    <row r="57" spans="1:15">
      <c r="A57" s="4"/>
      <c r="B57" s="6" t="s">
        <v>0</v>
      </c>
      <c r="C57" s="4" t="s">
        <v>0</v>
      </c>
      <c r="D57" s="5" t="s">
        <v>0</v>
      </c>
      <c r="E57" s="7">
        <v>550632814726</v>
      </c>
      <c r="F57" s="7">
        <v>32173000000</v>
      </c>
      <c r="G57" s="7">
        <v>7273000000</v>
      </c>
      <c r="H57" s="7">
        <v>575532814726</v>
      </c>
      <c r="I57" s="7">
        <v>9074000000</v>
      </c>
      <c r="J57" s="7">
        <v>555392863157.18994</v>
      </c>
      <c r="K57" s="7">
        <v>11065951568.809999</v>
      </c>
      <c r="L57" s="7">
        <v>544188418182.97998</v>
      </c>
      <c r="M57" s="7">
        <v>270734674492.76001</v>
      </c>
      <c r="N57" s="7">
        <v>270719484902.76001</v>
      </c>
      <c r="O57" s="7">
        <v>270719484902.76001</v>
      </c>
    </row>
    <row r="58" spans="1:15">
      <c r="A58" s="4"/>
      <c r="B58" s="6" t="s">
        <v>0</v>
      </c>
      <c r="C58" s="4" t="s">
        <v>0</v>
      </c>
      <c r="D58" s="5" t="s">
        <v>0</v>
      </c>
      <c r="E58" s="63">
        <f>+E57+E20</f>
        <v>588180629452</v>
      </c>
      <c r="F58" s="63">
        <f t="shared" ref="F58:O58" si="11">+F57+F20</f>
        <v>33123000000</v>
      </c>
      <c r="G58" s="63">
        <f t="shared" si="11"/>
        <v>8223000000</v>
      </c>
      <c r="H58" s="63">
        <f t="shared" si="11"/>
        <v>613080629452</v>
      </c>
      <c r="I58" s="63">
        <f t="shared" si="11"/>
        <v>9932000000</v>
      </c>
      <c r="J58" s="63">
        <f t="shared" si="11"/>
        <v>582458275382.37</v>
      </c>
      <c r="K58" s="63">
        <f t="shared" si="11"/>
        <v>20690354069.629997</v>
      </c>
      <c r="L58" s="63">
        <f t="shared" si="11"/>
        <v>569899462101.26001</v>
      </c>
      <c r="M58" s="63">
        <f t="shared" si="11"/>
        <v>295178594159.71002</v>
      </c>
      <c r="N58" s="63">
        <f t="shared" si="11"/>
        <v>295163404569.71002</v>
      </c>
      <c r="O58" s="63">
        <f t="shared" si="11"/>
        <v>295163404569.71002</v>
      </c>
    </row>
  </sheetData>
  <sortState ref="A21:O49">
    <sortCondition ref="A21:A4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GridLines="0" topLeftCell="A4" workbookViewId="0">
      <pane ySplit="600" activePane="bottomLeft"/>
      <selection activeCell="A4" sqref="A4"/>
      <selection pane="bottomLeft"/>
    </sheetView>
  </sheetViews>
  <sheetFormatPr baseColWidth="10" defaultRowHeight="15"/>
  <cols>
    <col min="1" max="1" width="6.42578125" customWidth="1"/>
    <col min="2" max="2" width="9.28515625" customWidth="1"/>
    <col min="3" max="3" width="5.5703125" customWidth="1"/>
    <col min="4" max="4" width="35.7109375" customWidth="1"/>
    <col min="5" max="5" width="17.28515625" customWidth="1"/>
    <col min="6" max="13" width="16.5703125" customWidth="1"/>
    <col min="14" max="14" width="0" hidden="1" customWidth="1"/>
    <col min="15" max="15" width="13.42578125" customWidth="1"/>
  </cols>
  <sheetData>
    <row r="1" spans="1:13">
      <c r="A1" s="1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</row>
    <row r="2" spans="1:13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</row>
    <row r="3" spans="1:13" ht="24">
      <c r="A3" s="1"/>
      <c r="B3" s="1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</row>
    <row r="4" spans="1:13">
      <c r="A4" s="1"/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16</v>
      </c>
    </row>
    <row r="5" spans="1:13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649792199</v>
      </c>
      <c r="J5" s="7">
        <v>7714074408</v>
      </c>
      <c r="K5" s="7">
        <v>649792199</v>
      </c>
      <c r="L5" s="7">
        <v>649792199</v>
      </c>
      <c r="M5" s="7">
        <v>635422734</v>
      </c>
    </row>
    <row r="6" spans="1:13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42981393</v>
      </c>
      <c r="J6" s="7">
        <v>575715597</v>
      </c>
      <c r="K6" s="7">
        <v>42981393</v>
      </c>
      <c r="L6" s="7">
        <v>42981393</v>
      </c>
      <c r="M6" s="7">
        <v>42981393</v>
      </c>
    </row>
    <row r="7" spans="1:13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97516443</v>
      </c>
      <c r="J7" s="7">
        <v>3158306797</v>
      </c>
      <c r="K7" s="7">
        <v>97516443</v>
      </c>
      <c r="L7" s="7">
        <v>97516443</v>
      </c>
      <c r="M7" s="7">
        <v>96004621</v>
      </c>
    </row>
    <row r="8" spans="1:13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22830888</v>
      </c>
      <c r="J8" s="7">
        <v>196472753</v>
      </c>
      <c r="K8" s="7">
        <v>22830888</v>
      </c>
      <c r="L8" s="7">
        <v>22830888</v>
      </c>
      <c r="M8" s="7">
        <v>22830888</v>
      </c>
    </row>
    <row r="9" spans="1:13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1306985124</v>
      </c>
      <c r="J9" s="7">
        <v>2387807</v>
      </c>
      <c r="K9" s="7">
        <v>1305263564</v>
      </c>
      <c r="L9" s="7">
        <v>0</v>
      </c>
      <c r="M9" s="7">
        <v>0</v>
      </c>
    </row>
    <row r="10" spans="1:13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295074821</v>
      </c>
      <c r="J10" s="7">
        <v>3409114487</v>
      </c>
      <c r="K10" s="7">
        <v>295074821</v>
      </c>
      <c r="L10" s="7">
        <v>295074821</v>
      </c>
      <c r="M10" s="7">
        <v>295074821</v>
      </c>
    </row>
    <row r="11" spans="1:13" s="12" customFormat="1">
      <c r="A11" s="8"/>
      <c r="B11" s="9"/>
      <c r="C11" s="8"/>
      <c r="D11" s="10"/>
      <c r="E11" s="11">
        <f>SUM(E5:E10)</f>
        <v>17471252717</v>
      </c>
      <c r="F11" s="11">
        <f t="shared" ref="F11:M11" si="0">SUM(F5:F10)</f>
        <v>0</v>
      </c>
      <c r="G11" s="11">
        <f t="shared" si="0"/>
        <v>0</v>
      </c>
      <c r="H11" s="11">
        <f t="shared" si="0"/>
        <v>17471252717</v>
      </c>
      <c r="I11" s="11">
        <f t="shared" si="0"/>
        <v>2415180868</v>
      </c>
      <c r="J11" s="11">
        <f t="shared" si="0"/>
        <v>15056071849</v>
      </c>
      <c r="K11" s="11">
        <f t="shared" si="0"/>
        <v>2413459308</v>
      </c>
      <c r="L11" s="11">
        <f t="shared" si="0"/>
        <v>1108195744</v>
      </c>
      <c r="M11" s="11">
        <f t="shared" si="0"/>
        <v>1092314457</v>
      </c>
    </row>
    <row r="12" spans="1:13">
      <c r="A12" s="4"/>
      <c r="B12" s="6" t="s">
        <v>30</v>
      </c>
      <c r="C12" s="4" t="s">
        <v>18</v>
      </c>
      <c r="D12" s="5" t="s">
        <v>31</v>
      </c>
      <c r="E12" s="7">
        <v>50000000</v>
      </c>
      <c r="F12" s="7">
        <v>0</v>
      </c>
      <c r="G12" s="7">
        <v>0</v>
      </c>
      <c r="H12" s="7">
        <v>50000000</v>
      </c>
      <c r="I12" s="7">
        <v>0</v>
      </c>
      <c r="J12" s="7">
        <v>50000000</v>
      </c>
      <c r="K12" s="7">
        <v>0</v>
      </c>
      <c r="L12" s="7">
        <v>0</v>
      </c>
      <c r="M12" s="7">
        <v>0</v>
      </c>
    </row>
    <row r="13" spans="1:13">
      <c r="A13" s="4"/>
      <c r="B13" s="6" t="s">
        <v>32</v>
      </c>
      <c r="C13" s="4" t="s">
        <v>18</v>
      </c>
      <c r="D13" s="5" t="s">
        <v>33</v>
      </c>
      <c r="E13" s="7">
        <v>1989285840</v>
      </c>
      <c r="F13" s="7">
        <v>0</v>
      </c>
      <c r="G13" s="7">
        <v>0</v>
      </c>
      <c r="H13" s="7">
        <v>1989285840</v>
      </c>
      <c r="I13" s="7">
        <v>1510043213</v>
      </c>
      <c r="J13" s="7">
        <v>479242627</v>
      </c>
      <c r="K13" s="7">
        <v>570414323.50999999</v>
      </c>
      <c r="L13" s="7">
        <v>28607380.440000001</v>
      </c>
      <c r="M13" s="7">
        <v>28384666.440000001</v>
      </c>
    </row>
    <row r="14" spans="1:13" s="12" customFormat="1">
      <c r="A14" s="8"/>
      <c r="B14" s="9"/>
      <c r="C14" s="8"/>
      <c r="D14" s="10"/>
      <c r="E14" s="11">
        <f>SUM(E12:E13)</f>
        <v>2039285840</v>
      </c>
      <c r="F14" s="11">
        <f t="shared" ref="F14:M14" si="1">SUM(F12:F13)</f>
        <v>0</v>
      </c>
      <c r="G14" s="11">
        <f t="shared" si="1"/>
        <v>0</v>
      </c>
      <c r="H14" s="11">
        <f t="shared" si="1"/>
        <v>2039285840</v>
      </c>
      <c r="I14" s="11">
        <f t="shared" si="1"/>
        <v>1510043213</v>
      </c>
      <c r="J14" s="11">
        <f t="shared" si="1"/>
        <v>529242627</v>
      </c>
      <c r="K14" s="11">
        <f t="shared" si="1"/>
        <v>570414323.50999999</v>
      </c>
      <c r="L14" s="11">
        <f t="shared" si="1"/>
        <v>28607380.440000001</v>
      </c>
      <c r="M14" s="11">
        <f t="shared" si="1"/>
        <v>28384666.440000001</v>
      </c>
    </row>
    <row r="15" spans="1:13">
      <c r="A15" s="4"/>
      <c r="B15" s="6" t="s">
        <v>34</v>
      </c>
      <c r="C15" s="4" t="s">
        <v>35</v>
      </c>
      <c r="D15" s="5" t="s">
        <v>36</v>
      </c>
      <c r="E15" s="7">
        <v>559559566</v>
      </c>
      <c r="F15" s="7">
        <v>0</v>
      </c>
      <c r="G15" s="7">
        <v>0</v>
      </c>
      <c r="H15" s="7">
        <v>559559566</v>
      </c>
      <c r="I15" s="7">
        <v>0</v>
      </c>
      <c r="J15" s="7">
        <v>559559566</v>
      </c>
      <c r="K15" s="7">
        <v>0</v>
      </c>
      <c r="L15" s="7">
        <v>0</v>
      </c>
      <c r="M15" s="7">
        <v>0</v>
      </c>
    </row>
    <row r="16" spans="1:13" ht="22.5">
      <c r="A16" s="4"/>
      <c r="B16" s="6" t="s">
        <v>37</v>
      </c>
      <c r="C16" s="4" t="s">
        <v>18</v>
      </c>
      <c r="D16" s="5" t="s">
        <v>38</v>
      </c>
      <c r="E16" s="7">
        <v>15064614043</v>
      </c>
      <c r="F16" s="7">
        <v>0</v>
      </c>
      <c r="G16" s="7">
        <v>0</v>
      </c>
      <c r="H16" s="7">
        <v>15064614043</v>
      </c>
      <c r="I16" s="7">
        <v>0</v>
      </c>
      <c r="J16" s="7">
        <v>15064614043</v>
      </c>
      <c r="K16" s="7">
        <v>0</v>
      </c>
      <c r="L16" s="7">
        <v>0</v>
      </c>
      <c r="M16" s="7">
        <v>0</v>
      </c>
    </row>
    <row r="17" spans="1:13">
      <c r="A17" s="4"/>
      <c r="B17" s="6" t="s">
        <v>39</v>
      </c>
      <c r="C17" s="4" t="s">
        <v>18</v>
      </c>
      <c r="D17" s="5" t="s">
        <v>40</v>
      </c>
      <c r="E17" s="7">
        <v>2323000000</v>
      </c>
      <c r="F17" s="7">
        <v>0</v>
      </c>
      <c r="G17" s="7">
        <v>0</v>
      </c>
      <c r="H17" s="7">
        <v>2323000000</v>
      </c>
      <c r="I17" s="7">
        <v>382103218</v>
      </c>
      <c r="J17" s="7">
        <v>1940896782</v>
      </c>
      <c r="K17" s="7">
        <v>358387665</v>
      </c>
      <c r="L17" s="7">
        <v>23058871</v>
      </c>
      <c r="M17" s="7">
        <v>23058871</v>
      </c>
    </row>
    <row r="18" spans="1:13">
      <c r="A18" s="4"/>
      <c r="B18" s="6" t="s">
        <v>41</v>
      </c>
      <c r="C18" s="4" t="s">
        <v>18</v>
      </c>
      <c r="D18" s="5" t="s">
        <v>42</v>
      </c>
      <c r="E18" s="7">
        <v>90102560</v>
      </c>
      <c r="F18" s="7">
        <v>0</v>
      </c>
      <c r="G18" s="7">
        <v>0</v>
      </c>
      <c r="H18" s="7">
        <v>90102560</v>
      </c>
      <c r="I18" s="7">
        <v>0</v>
      </c>
      <c r="J18" s="7">
        <v>90102560</v>
      </c>
      <c r="K18" s="7">
        <v>0</v>
      </c>
      <c r="L18" s="7">
        <v>0</v>
      </c>
      <c r="M18" s="7">
        <v>0</v>
      </c>
    </row>
    <row r="19" spans="1:13" s="12" customFormat="1">
      <c r="A19" s="8"/>
      <c r="B19" s="9"/>
      <c r="C19" s="8"/>
      <c r="D19" s="10"/>
      <c r="E19" s="11">
        <f>SUM(E15:E18)</f>
        <v>18037276169</v>
      </c>
      <c r="F19" s="11">
        <f t="shared" ref="F19:M19" si="2">SUM(F15:F18)</f>
        <v>0</v>
      </c>
      <c r="G19" s="11">
        <f t="shared" si="2"/>
        <v>0</v>
      </c>
      <c r="H19" s="11">
        <f t="shared" si="2"/>
        <v>18037276169</v>
      </c>
      <c r="I19" s="11">
        <f t="shared" si="2"/>
        <v>382103218</v>
      </c>
      <c r="J19" s="11">
        <f t="shared" si="2"/>
        <v>17655172951</v>
      </c>
      <c r="K19" s="11">
        <f t="shared" si="2"/>
        <v>358387665</v>
      </c>
      <c r="L19" s="11">
        <f t="shared" si="2"/>
        <v>23058871</v>
      </c>
      <c r="M19" s="11">
        <f t="shared" si="2"/>
        <v>23058871</v>
      </c>
    </row>
    <row r="20" spans="1:13" s="13" customFormat="1">
      <c r="A20" s="14"/>
      <c r="B20" s="15"/>
      <c r="C20" s="14"/>
      <c r="D20" s="16"/>
      <c r="E20" s="17">
        <f>+E11+E14+E19</f>
        <v>37547814726</v>
      </c>
      <c r="F20" s="17">
        <f t="shared" ref="F20:M20" si="3">+F11+F14+F19</f>
        <v>0</v>
      </c>
      <c r="G20" s="17">
        <f t="shared" si="3"/>
        <v>0</v>
      </c>
      <c r="H20" s="17">
        <f t="shared" si="3"/>
        <v>37547814726</v>
      </c>
      <c r="I20" s="17">
        <f t="shared" si="3"/>
        <v>4307327299</v>
      </c>
      <c r="J20" s="17">
        <f t="shared" si="3"/>
        <v>33240487427</v>
      </c>
      <c r="K20" s="17">
        <f t="shared" si="3"/>
        <v>3342261296.5100002</v>
      </c>
      <c r="L20" s="17">
        <f t="shared" si="3"/>
        <v>1159861995.4400001</v>
      </c>
      <c r="M20" s="17">
        <f t="shared" si="3"/>
        <v>1143757994.4400001</v>
      </c>
    </row>
    <row r="21" spans="1:13" ht="45">
      <c r="A21" s="4"/>
      <c r="B21" s="6" t="s">
        <v>43</v>
      </c>
      <c r="C21" s="4" t="s">
        <v>18</v>
      </c>
      <c r="D21" s="5" t="s">
        <v>44</v>
      </c>
      <c r="E21" s="7">
        <v>6250000000</v>
      </c>
      <c r="F21" s="7">
        <v>0</v>
      </c>
      <c r="G21" s="7">
        <v>0</v>
      </c>
      <c r="H21" s="7">
        <v>6250000000</v>
      </c>
      <c r="I21" s="7">
        <v>5408097889</v>
      </c>
      <c r="J21" s="7">
        <v>841902111</v>
      </c>
      <c r="K21" s="7">
        <v>5308097889</v>
      </c>
      <c r="L21" s="7">
        <v>0</v>
      </c>
      <c r="M21" s="7">
        <v>0</v>
      </c>
    </row>
    <row r="22" spans="1:13" ht="45">
      <c r="A22" s="4"/>
      <c r="B22" s="6" t="s">
        <v>45</v>
      </c>
      <c r="C22" s="4" t="s">
        <v>18</v>
      </c>
      <c r="D22" s="5" t="s">
        <v>46</v>
      </c>
      <c r="E22" s="7">
        <v>177000000</v>
      </c>
      <c r="F22" s="7">
        <v>0</v>
      </c>
      <c r="G22" s="7">
        <v>0</v>
      </c>
      <c r="H22" s="7">
        <v>177000000</v>
      </c>
      <c r="I22" s="7">
        <v>160703000</v>
      </c>
      <c r="J22" s="7">
        <v>16297000</v>
      </c>
      <c r="K22" s="7">
        <v>133203000</v>
      </c>
      <c r="L22" s="7">
        <v>0</v>
      </c>
      <c r="M22" s="7">
        <v>0</v>
      </c>
    </row>
    <row r="23" spans="1:13" ht="22.5">
      <c r="A23" s="4"/>
      <c r="B23" s="6" t="s">
        <v>47</v>
      </c>
      <c r="C23" s="4" t="s">
        <v>18</v>
      </c>
      <c r="D23" s="5" t="s">
        <v>48</v>
      </c>
      <c r="E23" s="7">
        <v>4100000000</v>
      </c>
      <c r="F23" s="7">
        <v>0</v>
      </c>
      <c r="G23" s="7">
        <v>0</v>
      </c>
      <c r="H23" s="7">
        <v>4100000000</v>
      </c>
      <c r="I23" s="7">
        <v>1889510147</v>
      </c>
      <c r="J23" s="7">
        <v>2210489853</v>
      </c>
      <c r="K23" s="7">
        <v>1849510147</v>
      </c>
      <c r="L23" s="7">
        <v>0</v>
      </c>
      <c r="M23" s="7">
        <v>0</v>
      </c>
    </row>
    <row r="24" spans="1:13" ht="33.75">
      <c r="A24" s="4"/>
      <c r="B24" s="6" t="s">
        <v>49</v>
      </c>
      <c r="C24" s="4" t="s">
        <v>18</v>
      </c>
      <c r="D24" s="5" t="s">
        <v>50</v>
      </c>
      <c r="E24" s="7">
        <v>5986000000</v>
      </c>
      <c r="F24" s="7">
        <v>0</v>
      </c>
      <c r="G24" s="7">
        <v>0</v>
      </c>
      <c r="H24" s="7">
        <v>5986000000</v>
      </c>
      <c r="I24" s="7">
        <v>5071755085.5</v>
      </c>
      <c r="J24" s="7">
        <v>914244914.5</v>
      </c>
      <c r="K24" s="7">
        <v>1631755085.5</v>
      </c>
      <c r="L24" s="7">
        <v>0</v>
      </c>
      <c r="M24" s="7">
        <v>0</v>
      </c>
    </row>
    <row r="25" spans="1:13" ht="22.5">
      <c r="A25" s="4"/>
      <c r="B25" s="6" t="s">
        <v>51</v>
      </c>
      <c r="C25" s="4" t="s">
        <v>18</v>
      </c>
      <c r="D25" s="5" t="s">
        <v>52</v>
      </c>
      <c r="E25" s="7">
        <v>5605000000</v>
      </c>
      <c r="F25" s="7">
        <v>0</v>
      </c>
      <c r="G25" s="7">
        <v>0</v>
      </c>
      <c r="H25" s="7">
        <v>5605000000</v>
      </c>
      <c r="I25" s="7">
        <v>967235042</v>
      </c>
      <c r="J25" s="7">
        <v>4637764958</v>
      </c>
      <c r="K25" s="7">
        <v>847235042</v>
      </c>
      <c r="L25" s="7">
        <v>2309734</v>
      </c>
      <c r="M25" s="7">
        <v>0</v>
      </c>
    </row>
    <row r="26" spans="1:13" ht="45">
      <c r="A26" s="4"/>
      <c r="B26" s="6" t="s">
        <v>53</v>
      </c>
      <c r="C26" s="4" t="s">
        <v>18</v>
      </c>
      <c r="D26" s="5" t="s">
        <v>54</v>
      </c>
      <c r="E26" s="7">
        <v>35870000000</v>
      </c>
      <c r="F26" s="7">
        <v>0</v>
      </c>
      <c r="G26" s="7">
        <v>0</v>
      </c>
      <c r="H26" s="7">
        <v>35870000000</v>
      </c>
      <c r="I26" s="7">
        <v>34979773963</v>
      </c>
      <c r="J26" s="7">
        <v>890226037</v>
      </c>
      <c r="K26" s="7">
        <v>34720908021</v>
      </c>
      <c r="L26" s="7">
        <v>3539423557</v>
      </c>
      <c r="M26" s="7">
        <v>3539423557</v>
      </c>
    </row>
    <row r="27" spans="1:13" ht="45">
      <c r="A27" s="4"/>
      <c r="B27" s="6" t="s">
        <v>55</v>
      </c>
      <c r="C27" s="4" t="s">
        <v>18</v>
      </c>
      <c r="D27" s="5" t="s">
        <v>56</v>
      </c>
      <c r="E27" s="7">
        <v>3000000000</v>
      </c>
      <c r="F27" s="7">
        <v>0</v>
      </c>
      <c r="G27" s="7">
        <v>0</v>
      </c>
      <c r="H27" s="7">
        <v>3000000000</v>
      </c>
      <c r="I27" s="7">
        <v>54090085</v>
      </c>
      <c r="J27" s="7">
        <v>2945909915</v>
      </c>
      <c r="K27" s="7">
        <v>4090085</v>
      </c>
      <c r="L27" s="7">
        <v>1307630</v>
      </c>
      <c r="M27" s="7">
        <v>0</v>
      </c>
    </row>
    <row r="28" spans="1:13" ht="33.75">
      <c r="A28" s="4"/>
      <c r="B28" s="6" t="s">
        <v>57</v>
      </c>
      <c r="C28" s="4" t="s">
        <v>18</v>
      </c>
      <c r="D28" s="5" t="s">
        <v>58</v>
      </c>
      <c r="E28" s="7">
        <v>7900000000</v>
      </c>
      <c r="F28" s="7">
        <v>0</v>
      </c>
      <c r="G28" s="7">
        <v>0</v>
      </c>
      <c r="H28" s="7">
        <v>7900000000</v>
      </c>
      <c r="I28" s="7">
        <v>7704293130</v>
      </c>
      <c r="J28" s="7">
        <v>195706870</v>
      </c>
      <c r="K28" s="7">
        <v>4874518730</v>
      </c>
      <c r="L28" s="7">
        <v>0</v>
      </c>
      <c r="M28" s="7">
        <v>0</v>
      </c>
    </row>
    <row r="29" spans="1:13" ht="56.25">
      <c r="A29" s="4"/>
      <c r="B29" s="6" t="s">
        <v>59</v>
      </c>
      <c r="C29" s="4" t="s">
        <v>18</v>
      </c>
      <c r="D29" s="5" t="s">
        <v>60</v>
      </c>
      <c r="E29" s="7">
        <v>68346000000</v>
      </c>
      <c r="F29" s="7">
        <v>0</v>
      </c>
      <c r="G29" s="7">
        <v>0</v>
      </c>
      <c r="H29" s="7">
        <v>68346000000</v>
      </c>
      <c r="I29" s="7">
        <v>63094266831</v>
      </c>
      <c r="J29" s="7">
        <v>5251733169</v>
      </c>
      <c r="K29" s="7">
        <v>50577914160</v>
      </c>
      <c r="L29" s="7">
        <v>0</v>
      </c>
      <c r="M29" s="7">
        <v>0</v>
      </c>
    </row>
    <row r="30" spans="1:13" ht="45">
      <c r="A30" s="4"/>
      <c r="B30" s="6" t="s">
        <v>61</v>
      </c>
      <c r="C30" s="4" t="s">
        <v>18</v>
      </c>
      <c r="D30" s="5" t="s">
        <v>62</v>
      </c>
      <c r="E30" s="7">
        <v>1000000</v>
      </c>
      <c r="F30" s="7">
        <v>0</v>
      </c>
      <c r="G30" s="7">
        <v>0</v>
      </c>
      <c r="H30" s="7">
        <v>1000000</v>
      </c>
      <c r="I30" s="7">
        <v>828137.5</v>
      </c>
      <c r="J30" s="7">
        <v>171862.5</v>
      </c>
      <c r="K30" s="7">
        <v>428137.5</v>
      </c>
      <c r="L30" s="7">
        <v>428137.5</v>
      </c>
      <c r="M30" s="7">
        <v>0</v>
      </c>
    </row>
    <row r="31" spans="1:13" ht="33.75">
      <c r="A31" s="4"/>
      <c r="B31" s="6" t="s">
        <v>63</v>
      </c>
      <c r="C31" s="4" t="s">
        <v>18</v>
      </c>
      <c r="D31" s="5" t="s">
        <v>64</v>
      </c>
      <c r="E31" s="7">
        <v>5254000000</v>
      </c>
      <c r="F31" s="7">
        <v>0</v>
      </c>
      <c r="G31" s="7">
        <v>0</v>
      </c>
      <c r="H31" s="7">
        <v>5254000000</v>
      </c>
      <c r="I31" s="7">
        <v>5033526757.5</v>
      </c>
      <c r="J31" s="7">
        <v>220473242.5</v>
      </c>
      <c r="K31" s="7">
        <v>1858063397.5</v>
      </c>
      <c r="L31" s="7">
        <v>663360</v>
      </c>
      <c r="M31" s="7">
        <v>0</v>
      </c>
    </row>
    <row r="32" spans="1:13" ht="45">
      <c r="A32" s="4"/>
      <c r="B32" s="6" t="s">
        <v>65</v>
      </c>
      <c r="C32" s="4" t="s">
        <v>18</v>
      </c>
      <c r="D32" s="5" t="s">
        <v>66</v>
      </c>
      <c r="E32" s="7">
        <v>800000000</v>
      </c>
      <c r="F32" s="7">
        <v>0</v>
      </c>
      <c r="G32" s="7">
        <v>0</v>
      </c>
      <c r="H32" s="7">
        <v>800000000</v>
      </c>
      <c r="I32" s="7">
        <v>457196533</v>
      </c>
      <c r="J32" s="7">
        <v>342803467</v>
      </c>
      <c r="K32" s="7">
        <v>426760533</v>
      </c>
      <c r="L32" s="7">
        <v>0</v>
      </c>
      <c r="M32" s="7">
        <v>0</v>
      </c>
    </row>
    <row r="33" spans="1:13" ht="45">
      <c r="A33" s="4"/>
      <c r="B33" s="6" t="s">
        <v>67</v>
      </c>
      <c r="C33" s="4" t="s">
        <v>18</v>
      </c>
      <c r="D33" s="5" t="s">
        <v>68</v>
      </c>
      <c r="E33" s="7">
        <v>1000000</v>
      </c>
      <c r="F33" s="7">
        <v>0</v>
      </c>
      <c r="G33" s="7">
        <v>0</v>
      </c>
      <c r="H33" s="7">
        <v>1000000</v>
      </c>
      <c r="I33" s="7">
        <v>667396</v>
      </c>
      <c r="J33" s="7">
        <v>332604</v>
      </c>
      <c r="K33" s="7">
        <v>667396</v>
      </c>
      <c r="L33" s="7">
        <v>0</v>
      </c>
      <c r="M33" s="7">
        <v>0</v>
      </c>
    </row>
    <row r="34" spans="1:13" ht="45">
      <c r="A34" s="4"/>
      <c r="B34" s="6" t="s">
        <v>69</v>
      </c>
      <c r="C34" s="4" t="s">
        <v>18</v>
      </c>
      <c r="D34" s="5" t="s">
        <v>70</v>
      </c>
      <c r="E34" s="7">
        <v>100000000</v>
      </c>
      <c r="F34" s="7">
        <v>0</v>
      </c>
      <c r="G34" s="7">
        <v>0</v>
      </c>
      <c r="H34" s="7">
        <v>100000000</v>
      </c>
      <c r="I34" s="7">
        <v>0</v>
      </c>
      <c r="J34" s="7">
        <v>100000000</v>
      </c>
      <c r="K34" s="7">
        <v>0</v>
      </c>
      <c r="L34" s="7">
        <v>0</v>
      </c>
      <c r="M34" s="7">
        <v>0</v>
      </c>
    </row>
    <row r="35" spans="1:13" ht="33.75">
      <c r="A35" s="4"/>
      <c r="B35" s="6" t="s">
        <v>71</v>
      </c>
      <c r="C35" s="4" t="s">
        <v>18</v>
      </c>
      <c r="D35" s="5" t="s">
        <v>72</v>
      </c>
      <c r="E35" s="7">
        <v>2065000000</v>
      </c>
      <c r="F35" s="7">
        <v>0</v>
      </c>
      <c r="G35" s="7">
        <v>0</v>
      </c>
      <c r="H35" s="7">
        <v>2065000000</v>
      </c>
      <c r="I35" s="7">
        <v>1144862718</v>
      </c>
      <c r="J35" s="7">
        <v>920137282</v>
      </c>
      <c r="K35" s="7">
        <v>998862718</v>
      </c>
      <c r="L35" s="7">
        <v>0</v>
      </c>
      <c r="M35" s="7">
        <v>0</v>
      </c>
    </row>
    <row r="36" spans="1:13" ht="45">
      <c r="A36" s="4"/>
      <c r="B36" s="6" t="s">
        <v>73</v>
      </c>
      <c r="C36" s="4" t="s">
        <v>18</v>
      </c>
      <c r="D36" s="5" t="s">
        <v>74</v>
      </c>
      <c r="E36" s="7">
        <v>114546383462</v>
      </c>
      <c r="F36" s="7">
        <v>0</v>
      </c>
      <c r="G36" s="7">
        <v>0</v>
      </c>
      <c r="H36" s="7">
        <v>114546383462</v>
      </c>
      <c r="I36" s="7">
        <v>114423615597</v>
      </c>
      <c r="J36" s="7">
        <v>122767865</v>
      </c>
      <c r="K36" s="7">
        <v>114354615597</v>
      </c>
      <c r="L36" s="7">
        <v>0</v>
      </c>
      <c r="M36" s="7">
        <v>0</v>
      </c>
    </row>
    <row r="37" spans="1:13" ht="45">
      <c r="A37" s="4"/>
      <c r="B37" s="6" t="s">
        <v>73</v>
      </c>
      <c r="C37" s="4" t="s">
        <v>35</v>
      </c>
      <c r="D37" s="5" t="s">
        <v>74</v>
      </c>
      <c r="E37" s="7">
        <v>192753616538</v>
      </c>
      <c r="F37" s="7">
        <v>0</v>
      </c>
      <c r="G37" s="7">
        <v>0</v>
      </c>
      <c r="H37" s="7">
        <v>192753616538</v>
      </c>
      <c r="I37" s="7">
        <v>191611520470</v>
      </c>
      <c r="J37" s="7">
        <v>1142096068</v>
      </c>
      <c r="K37" s="7">
        <v>188411520470</v>
      </c>
      <c r="L37" s="7">
        <v>0</v>
      </c>
      <c r="M37" s="7">
        <v>0</v>
      </c>
    </row>
    <row r="38" spans="1:13" ht="22.5">
      <c r="A38" s="4"/>
      <c r="B38" s="6" t="s">
        <v>75</v>
      </c>
      <c r="C38" s="4" t="s">
        <v>18</v>
      </c>
      <c r="D38" s="5" t="s">
        <v>76</v>
      </c>
      <c r="E38" s="7">
        <v>1000000000</v>
      </c>
      <c r="F38" s="7">
        <v>0</v>
      </c>
      <c r="G38" s="7">
        <v>0</v>
      </c>
      <c r="H38" s="7">
        <v>1000000000</v>
      </c>
      <c r="I38" s="7">
        <v>275535242</v>
      </c>
      <c r="J38" s="7">
        <v>724464758</v>
      </c>
      <c r="K38" s="7">
        <v>198536000</v>
      </c>
      <c r="L38" s="7">
        <v>0</v>
      </c>
      <c r="M38" s="7">
        <v>0</v>
      </c>
    </row>
    <row r="39" spans="1:13" ht="33.75">
      <c r="A39" s="4"/>
      <c r="B39" s="6" t="s">
        <v>77</v>
      </c>
      <c r="C39" s="4" t="s">
        <v>18</v>
      </c>
      <c r="D39" s="5" t="s">
        <v>78</v>
      </c>
      <c r="E39" s="7">
        <v>1710000000</v>
      </c>
      <c r="F39" s="7">
        <v>0</v>
      </c>
      <c r="G39" s="7">
        <v>0</v>
      </c>
      <c r="H39" s="7">
        <v>1710000000</v>
      </c>
      <c r="I39" s="7">
        <v>1545311548</v>
      </c>
      <c r="J39" s="7">
        <v>164688452</v>
      </c>
      <c r="K39" s="7">
        <v>1385599537</v>
      </c>
      <c r="L39" s="7">
        <v>0</v>
      </c>
      <c r="M39" s="7">
        <v>0</v>
      </c>
    </row>
    <row r="40" spans="1:13" ht="33.75">
      <c r="A40" s="4"/>
      <c r="B40" s="6" t="s">
        <v>79</v>
      </c>
      <c r="C40" s="4" t="s">
        <v>18</v>
      </c>
      <c r="D40" s="5" t="s">
        <v>80</v>
      </c>
      <c r="E40" s="7">
        <v>13000000000</v>
      </c>
      <c r="F40" s="7">
        <v>0</v>
      </c>
      <c r="G40" s="7">
        <v>0</v>
      </c>
      <c r="H40" s="7">
        <v>13000000000</v>
      </c>
      <c r="I40" s="7">
        <v>11191785449.5</v>
      </c>
      <c r="J40" s="7">
        <v>1808214550.5</v>
      </c>
      <c r="K40" s="7">
        <v>11101785449.5</v>
      </c>
      <c r="L40" s="7">
        <v>0</v>
      </c>
      <c r="M40" s="7">
        <v>0</v>
      </c>
    </row>
    <row r="41" spans="1:13" ht="45">
      <c r="A41" s="4"/>
      <c r="B41" s="6" t="s">
        <v>81</v>
      </c>
      <c r="C41" s="4" t="s">
        <v>18</v>
      </c>
      <c r="D41" s="5" t="s">
        <v>82</v>
      </c>
      <c r="E41" s="7">
        <v>37000000000</v>
      </c>
      <c r="F41" s="7">
        <v>0</v>
      </c>
      <c r="G41" s="7">
        <v>0</v>
      </c>
      <c r="H41" s="7">
        <v>37000000000</v>
      </c>
      <c r="I41" s="7">
        <v>36687226294</v>
      </c>
      <c r="J41" s="7">
        <v>312773706</v>
      </c>
      <c r="K41" s="7">
        <v>36454226294</v>
      </c>
      <c r="L41" s="7">
        <v>0</v>
      </c>
      <c r="M41" s="7">
        <v>0</v>
      </c>
    </row>
    <row r="42" spans="1:13" ht="45">
      <c r="A42" s="4"/>
      <c r="B42" s="6" t="s">
        <v>83</v>
      </c>
      <c r="C42" s="4" t="s">
        <v>18</v>
      </c>
      <c r="D42" s="5" t="s">
        <v>84</v>
      </c>
      <c r="E42" s="7">
        <v>1507000000</v>
      </c>
      <c r="F42" s="7">
        <v>0</v>
      </c>
      <c r="G42" s="7">
        <v>0</v>
      </c>
      <c r="H42" s="7">
        <v>1507000000</v>
      </c>
      <c r="I42" s="7">
        <v>586591713.39999998</v>
      </c>
      <c r="J42" s="7">
        <v>920408286.60000002</v>
      </c>
      <c r="K42" s="7">
        <v>565345668.39999998</v>
      </c>
      <c r="L42" s="7">
        <v>142857</v>
      </c>
      <c r="M42" s="7">
        <v>0</v>
      </c>
    </row>
    <row r="43" spans="1:13" ht="22.5">
      <c r="A43" s="4"/>
      <c r="B43" s="6" t="s">
        <v>85</v>
      </c>
      <c r="C43" s="4" t="s">
        <v>18</v>
      </c>
      <c r="D43" s="5" t="s">
        <v>86</v>
      </c>
      <c r="E43" s="7">
        <v>300000000</v>
      </c>
      <c r="F43" s="7">
        <v>0</v>
      </c>
      <c r="G43" s="7">
        <v>0</v>
      </c>
      <c r="H43" s="7">
        <v>300000000</v>
      </c>
      <c r="I43" s="7">
        <v>0</v>
      </c>
      <c r="J43" s="7">
        <v>300000000</v>
      </c>
      <c r="K43" s="7">
        <v>0</v>
      </c>
      <c r="L43" s="7">
        <v>0</v>
      </c>
      <c r="M43" s="7">
        <v>0</v>
      </c>
    </row>
    <row r="44" spans="1:13" ht="22.5">
      <c r="A44" s="4"/>
      <c r="B44" s="6" t="s">
        <v>87</v>
      </c>
      <c r="C44" s="4" t="s">
        <v>18</v>
      </c>
      <c r="D44" s="5" t="s">
        <v>88</v>
      </c>
      <c r="E44" s="7">
        <v>2000000000</v>
      </c>
      <c r="F44" s="7">
        <v>0</v>
      </c>
      <c r="G44" s="7">
        <v>0</v>
      </c>
      <c r="H44" s="7">
        <v>2000000000</v>
      </c>
      <c r="I44" s="7">
        <v>1900991156</v>
      </c>
      <c r="J44" s="7">
        <v>99008844</v>
      </c>
      <c r="K44" s="7">
        <v>533215438</v>
      </c>
      <c r="L44" s="7">
        <v>12640669</v>
      </c>
      <c r="M44" s="7">
        <v>12640669</v>
      </c>
    </row>
    <row r="45" spans="1:13" ht="45">
      <c r="A45" s="4"/>
      <c r="B45" s="6" t="s">
        <v>89</v>
      </c>
      <c r="C45" s="4" t="s">
        <v>18</v>
      </c>
      <c r="D45" s="5" t="s">
        <v>90</v>
      </c>
      <c r="E45" s="7">
        <v>1673000000</v>
      </c>
      <c r="F45" s="7">
        <v>0</v>
      </c>
      <c r="G45" s="7">
        <v>0</v>
      </c>
      <c r="H45" s="7">
        <v>1673000000</v>
      </c>
      <c r="I45" s="7">
        <v>1407947658</v>
      </c>
      <c r="J45" s="7">
        <v>265052342</v>
      </c>
      <c r="K45" s="7">
        <v>1264947658</v>
      </c>
      <c r="L45" s="7">
        <v>0</v>
      </c>
      <c r="M45" s="7">
        <v>0</v>
      </c>
    </row>
    <row r="46" spans="1:13" ht="22.5">
      <c r="A46" s="4"/>
      <c r="B46" s="6" t="s">
        <v>91</v>
      </c>
      <c r="C46" s="4" t="s">
        <v>18</v>
      </c>
      <c r="D46" s="5" t="s">
        <v>92</v>
      </c>
      <c r="E46" s="7">
        <v>1880000000</v>
      </c>
      <c r="F46" s="7">
        <v>0</v>
      </c>
      <c r="G46" s="7">
        <v>0</v>
      </c>
      <c r="H46" s="7">
        <v>1880000000</v>
      </c>
      <c r="I46" s="7">
        <v>1727080599</v>
      </c>
      <c r="J46" s="7">
        <v>152919401</v>
      </c>
      <c r="K46" s="7">
        <v>1717080599</v>
      </c>
      <c r="L46" s="7">
        <v>0</v>
      </c>
      <c r="M46" s="7">
        <v>0</v>
      </c>
    </row>
    <row r="47" spans="1:13" ht="45">
      <c r="A47" s="4"/>
      <c r="B47" s="6" t="s">
        <v>93</v>
      </c>
      <c r="C47" s="4" t="s">
        <v>18</v>
      </c>
      <c r="D47" s="5" t="s">
        <v>94</v>
      </c>
      <c r="E47" s="7">
        <v>260000000</v>
      </c>
      <c r="F47" s="7">
        <v>0</v>
      </c>
      <c r="G47" s="7">
        <v>0</v>
      </c>
      <c r="H47" s="7">
        <v>260000000</v>
      </c>
      <c r="I47" s="7">
        <v>227616000</v>
      </c>
      <c r="J47" s="7">
        <v>32384000</v>
      </c>
      <c r="K47" s="7">
        <v>202615909</v>
      </c>
      <c r="L47" s="7">
        <v>0</v>
      </c>
      <c r="M47" s="7">
        <v>0</v>
      </c>
    </row>
    <row r="48" spans="1:13" s="12" customFormat="1" ht="409.6">
      <c r="A48" s="8"/>
      <c r="B48" s="9" t="s">
        <v>0</v>
      </c>
      <c r="C48" s="8" t="s">
        <v>0</v>
      </c>
      <c r="D48" s="10" t="s">
        <v>0</v>
      </c>
      <c r="E48" s="11">
        <f>SUM(E21:E47)</f>
        <v>513085000000</v>
      </c>
      <c r="F48" s="11">
        <f t="shared" ref="F48:M48" si="4">SUM(F21:F47)</f>
        <v>0</v>
      </c>
      <c r="G48" s="11">
        <f t="shared" si="4"/>
        <v>0</v>
      </c>
      <c r="H48" s="11">
        <f t="shared" si="4"/>
        <v>513085000000</v>
      </c>
      <c r="I48" s="11">
        <f t="shared" si="4"/>
        <v>487552028441.40002</v>
      </c>
      <c r="J48" s="11">
        <f t="shared" si="4"/>
        <v>25532971558.599998</v>
      </c>
      <c r="K48" s="11">
        <f t="shared" si="4"/>
        <v>459421502961.40002</v>
      </c>
      <c r="L48" s="11">
        <f t="shared" si="4"/>
        <v>3556915944.5</v>
      </c>
      <c r="M48" s="11">
        <f t="shared" si="4"/>
        <v>3552064226</v>
      </c>
    </row>
    <row r="49" spans="5:13" s="13" customFormat="1" ht="409.6">
      <c r="E49" s="18">
        <f>+E48+E20</f>
        <v>550632814726</v>
      </c>
      <c r="F49" s="18">
        <f t="shared" ref="F49:M49" si="5">+F48+F20</f>
        <v>0</v>
      </c>
      <c r="G49" s="18">
        <f t="shared" si="5"/>
        <v>0</v>
      </c>
      <c r="H49" s="18">
        <f t="shared" si="5"/>
        <v>550632814726</v>
      </c>
      <c r="I49" s="18">
        <f t="shared" si="5"/>
        <v>491859355740.40002</v>
      </c>
      <c r="J49" s="18">
        <f t="shared" si="5"/>
        <v>58773458985.599998</v>
      </c>
      <c r="K49" s="18">
        <f t="shared" si="5"/>
        <v>462763764257.91003</v>
      </c>
      <c r="L49" s="18">
        <f t="shared" si="5"/>
        <v>4716777939.9400005</v>
      </c>
      <c r="M49" s="18">
        <f t="shared" si="5"/>
        <v>4695822220.4400005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workbookViewId="0">
      <selection activeCell="G8" sqref="G8"/>
    </sheetView>
  </sheetViews>
  <sheetFormatPr baseColWidth="10" defaultRowHeight="15"/>
  <cols>
    <col min="1" max="1" width="13.42578125" customWidth="1"/>
    <col min="2" max="2" width="14" customWidth="1"/>
    <col min="3" max="3" width="5.7109375" customWidth="1"/>
    <col min="4" max="4" width="55" customWidth="1"/>
    <col min="5" max="15" width="15.285156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95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757861402</v>
      </c>
      <c r="K5" s="7">
        <v>7606005205</v>
      </c>
      <c r="L5" s="7">
        <v>757861402</v>
      </c>
      <c r="M5" s="7">
        <v>757681954</v>
      </c>
      <c r="N5" s="7">
        <v>772051419</v>
      </c>
      <c r="O5" s="7">
        <v>772051419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38659785</v>
      </c>
      <c r="K6" s="7">
        <v>580037205</v>
      </c>
      <c r="L6" s="7">
        <v>38659785</v>
      </c>
      <c r="M6" s="7">
        <v>38659785</v>
      </c>
      <c r="N6" s="7">
        <v>38659785</v>
      </c>
      <c r="O6" s="7">
        <v>38659785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119697131</v>
      </c>
      <c r="K7" s="7">
        <v>3136126109</v>
      </c>
      <c r="L7" s="7">
        <v>119697131</v>
      </c>
      <c r="M7" s="7">
        <v>119697131</v>
      </c>
      <c r="N7" s="7">
        <v>121208953</v>
      </c>
      <c r="O7" s="7">
        <v>121208953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18057709</v>
      </c>
      <c r="K8" s="7">
        <v>201245932</v>
      </c>
      <c r="L8" s="7">
        <v>18057709</v>
      </c>
      <c r="M8" s="7">
        <v>18057709</v>
      </c>
      <c r="N8" s="7">
        <v>18057709</v>
      </c>
      <c r="O8" s="7">
        <v>18057709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-1221560</v>
      </c>
      <c r="K9" s="7">
        <v>1310594491</v>
      </c>
      <c r="L9" s="7">
        <v>0</v>
      </c>
      <c r="M9" s="7">
        <v>53039635</v>
      </c>
      <c r="N9" s="7">
        <v>53039635</v>
      </c>
      <c r="O9" s="7">
        <v>53039635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308196001</v>
      </c>
      <c r="K10" s="7">
        <v>3395993307</v>
      </c>
      <c r="L10" s="7">
        <v>308196001</v>
      </c>
      <c r="M10" s="7">
        <v>308196001</v>
      </c>
      <c r="N10" s="7">
        <v>308196001</v>
      </c>
      <c r="O10" s="7">
        <v>308196001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59467558</v>
      </c>
      <c r="K12" s="7">
        <v>1929818282</v>
      </c>
      <c r="L12" s="7">
        <v>454796469.11000001</v>
      </c>
      <c r="M12" s="7">
        <v>44270861.109999999</v>
      </c>
      <c r="N12" s="7">
        <v>44493575.109999999</v>
      </c>
      <c r="O12" s="7">
        <v>44493575.109999999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2405756552.8800001</v>
      </c>
      <c r="K14" s="7">
        <v>12658857490.120001</v>
      </c>
      <c r="L14" s="7">
        <v>2405756552.8800001</v>
      </c>
      <c r="M14" s="7">
        <v>2405756552.8800001</v>
      </c>
      <c r="N14" s="7">
        <v>2405756552.8800001</v>
      </c>
      <c r="O14" s="7">
        <v>2405756552.8800001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0</v>
      </c>
      <c r="K15" s="7">
        <v>2323000000</v>
      </c>
      <c r="L15" s="7">
        <v>0</v>
      </c>
      <c r="M15" s="7">
        <v>28134887</v>
      </c>
      <c r="N15" s="7">
        <v>28134887</v>
      </c>
      <c r="O15" s="7">
        <v>28134887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7548115</v>
      </c>
      <c r="K17" s="7">
        <v>6242451885</v>
      </c>
      <c r="L17" s="7">
        <v>7548115</v>
      </c>
      <c r="M17" s="7">
        <v>23019379</v>
      </c>
      <c r="N17" s="7">
        <v>21210436</v>
      </c>
      <c r="O17" s="7">
        <v>21210436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-25519312</v>
      </c>
      <c r="K18" s="7">
        <v>202519312</v>
      </c>
      <c r="L18" s="7">
        <v>1980688</v>
      </c>
      <c r="M18" s="7">
        <v>4460230</v>
      </c>
      <c r="N18" s="7">
        <v>4460230</v>
      </c>
      <c r="O18" s="7">
        <v>4460230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6466710</v>
      </c>
      <c r="K19" s="7">
        <v>4093533290</v>
      </c>
      <c r="L19" s="7">
        <v>6466710</v>
      </c>
      <c r="M19" s="7">
        <v>0</v>
      </c>
      <c r="N19" s="7">
        <v>0</v>
      </c>
      <c r="O19" s="7">
        <v>0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-2507671310</v>
      </c>
      <c r="K20" s="7">
        <v>8493671310</v>
      </c>
      <c r="L20" s="7">
        <v>32328690</v>
      </c>
      <c r="M20" s="7">
        <v>44211054.5</v>
      </c>
      <c r="N20" s="7">
        <v>33249354.5</v>
      </c>
      <c r="O20" s="7">
        <v>33249354.5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4097792461</v>
      </c>
      <c r="K21" s="7">
        <v>1507207539</v>
      </c>
      <c r="L21" s="7">
        <v>13352461</v>
      </c>
      <c r="M21" s="7">
        <v>25457930</v>
      </c>
      <c r="N21" s="7">
        <v>26368852</v>
      </c>
      <c r="O21" s="7">
        <v>26368852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-8123362</v>
      </c>
      <c r="K22" s="7">
        <v>35878123362</v>
      </c>
      <c r="L22" s="7">
        <v>-8731504</v>
      </c>
      <c r="M22" s="7">
        <v>3578123996</v>
      </c>
      <c r="N22" s="7">
        <v>3573496288</v>
      </c>
      <c r="O22" s="7">
        <v>3573496288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7244811</v>
      </c>
      <c r="K23" s="7">
        <v>2992755189</v>
      </c>
      <c r="L23" s="7">
        <v>7244811</v>
      </c>
      <c r="M23" s="7">
        <v>0</v>
      </c>
      <c r="N23" s="7">
        <v>1307630</v>
      </c>
      <c r="O23" s="7">
        <v>1307630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10477872</v>
      </c>
      <c r="K24" s="7">
        <v>7889522128</v>
      </c>
      <c r="L24" s="7">
        <v>522225634</v>
      </c>
      <c r="M24" s="7">
        <v>2034262341</v>
      </c>
      <c r="N24" s="7">
        <v>1802462643</v>
      </c>
      <c r="O24" s="7">
        <v>1802462643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-297381572</v>
      </c>
      <c r="K25" s="7">
        <v>66870381572</v>
      </c>
      <c r="L25" s="7">
        <v>6099723409</v>
      </c>
      <c r="M25" s="7">
        <v>10174215946</v>
      </c>
      <c r="N25" s="7">
        <v>9811009453</v>
      </c>
      <c r="O25" s="7">
        <v>9811009453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428137.5</v>
      </c>
      <c r="O26" s="7">
        <v>428137.5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2287480</v>
      </c>
      <c r="K27" s="7">
        <v>7024712520</v>
      </c>
      <c r="L27" s="7">
        <v>2287480</v>
      </c>
      <c r="M27" s="7">
        <v>140732848</v>
      </c>
      <c r="N27" s="7">
        <v>140329495</v>
      </c>
      <c r="O27" s="7">
        <v>140329495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3582832</v>
      </c>
      <c r="K28" s="7">
        <v>796417168</v>
      </c>
      <c r="L28" s="7">
        <v>3582832</v>
      </c>
      <c r="M28" s="7">
        <v>12292700</v>
      </c>
      <c r="N28" s="7">
        <v>11884865</v>
      </c>
      <c r="O28" s="7">
        <v>11884865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30000000</v>
      </c>
      <c r="K31" s="7">
        <v>2035000000</v>
      </c>
      <c r="L31" s="7">
        <v>70000000</v>
      </c>
      <c r="M31" s="7">
        <v>84945066</v>
      </c>
      <c r="N31" s="7">
        <v>84945066</v>
      </c>
      <c r="O31" s="7">
        <v>84945066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-35906239</v>
      </c>
      <c r="K32" s="7">
        <v>114582289701</v>
      </c>
      <c r="L32" s="7">
        <v>-46542000</v>
      </c>
      <c r="M32" s="7">
        <v>214844018</v>
      </c>
      <c r="N32" s="7">
        <v>208955068</v>
      </c>
      <c r="O32" s="7">
        <v>208955068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-2055641085</v>
      </c>
      <c r="K33" s="7">
        <v>192159257623</v>
      </c>
      <c r="L33" s="7">
        <v>-555674723</v>
      </c>
      <c r="M33" s="7">
        <v>14385513127</v>
      </c>
      <c r="N33" s="7">
        <v>14385513127</v>
      </c>
      <c r="O33" s="7">
        <v>14385513127</v>
      </c>
    </row>
    <row r="34" spans="1:15" ht="409.6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691333720</v>
      </c>
      <c r="K34" s="7">
        <v>308666280</v>
      </c>
      <c r="L34" s="7">
        <v>1341362</v>
      </c>
      <c r="M34" s="7">
        <v>8632000</v>
      </c>
      <c r="N34" s="7">
        <v>8632000</v>
      </c>
      <c r="O34" s="7">
        <v>8632000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-51885192</v>
      </c>
      <c r="K35" s="7">
        <v>1761885192</v>
      </c>
      <c r="L35" s="7">
        <v>22474808</v>
      </c>
      <c r="M35" s="7">
        <v>49867010</v>
      </c>
      <c r="N35" s="7">
        <v>48929868</v>
      </c>
      <c r="O35" s="7">
        <v>48929868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0</v>
      </c>
      <c r="K36" s="7">
        <v>13000000000</v>
      </c>
      <c r="L36" s="7">
        <v>0</v>
      </c>
      <c r="M36" s="7">
        <v>717396</v>
      </c>
      <c r="N36" s="7">
        <v>717396</v>
      </c>
      <c r="O36" s="7">
        <v>717396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3427497</v>
      </c>
      <c r="K38" s="7">
        <v>36996572503</v>
      </c>
      <c r="L38" s="7">
        <v>3427497</v>
      </c>
      <c r="M38" s="7">
        <v>10783124</v>
      </c>
      <c r="N38" s="7">
        <v>9825982</v>
      </c>
      <c r="O38" s="7">
        <v>9825982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363068591</v>
      </c>
      <c r="K39" s="7">
        <v>1143931409</v>
      </c>
      <c r="L39" s="7">
        <v>1997808</v>
      </c>
      <c r="M39" s="7">
        <v>8836534</v>
      </c>
      <c r="N39" s="7">
        <v>8979391</v>
      </c>
      <c r="O39" s="7">
        <v>8979391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 ht="409.6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90000000</v>
      </c>
      <c r="K41" s="7">
        <v>1910000000</v>
      </c>
      <c r="L41" s="7">
        <v>655309569</v>
      </c>
      <c r="M41" s="7">
        <v>71414897</v>
      </c>
      <c r="N41" s="7">
        <v>71414897</v>
      </c>
      <c r="O41" s="7">
        <v>71414897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4556711</v>
      </c>
      <c r="K42" s="7">
        <v>1668443289</v>
      </c>
      <c r="L42" s="7">
        <v>4556711</v>
      </c>
      <c r="M42" s="7">
        <v>36022714</v>
      </c>
      <c r="N42" s="7">
        <v>35564143</v>
      </c>
      <c r="O42" s="7">
        <v>35564143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0</v>
      </c>
      <c r="K43" s="7">
        <v>1880000000</v>
      </c>
      <c r="L43" s="7">
        <v>0</v>
      </c>
      <c r="M43" s="7">
        <v>13371568</v>
      </c>
      <c r="N43" s="7">
        <v>13371568</v>
      </c>
      <c r="O43" s="7">
        <v>13371568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7962241</v>
      </c>
      <c r="K44" s="7">
        <v>252037759</v>
      </c>
      <c r="L44" s="7">
        <v>7962241</v>
      </c>
      <c r="M44" s="7">
        <v>8855591</v>
      </c>
      <c r="N44" s="7">
        <v>8212533</v>
      </c>
      <c r="O44" s="7">
        <v>8212533</v>
      </c>
    </row>
    <row r="45" spans="1:15" ht="409.6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4050095547.8800001</v>
      </c>
      <c r="K45" s="7">
        <v>556982719178.12</v>
      </c>
      <c r="L45" s="7">
        <v>10955887648.99</v>
      </c>
      <c r="M45" s="7">
        <v>34704073985.489998</v>
      </c>
      <c r="N45" s="7">
        <v>34100866939.990002</v>
      </c>
      <c r="O45" s="7">
        <v>34100866939.990002</v>
      </c>
    </row>
    <row r="46" spans="1:15" ht="409.6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  <row r="48" spans="1:15" ht="409.6">
      <c r="A48" s="8"/>
      <c r="B48" s="8" t="s">
        <v>0</v>
      </c>
      <c r="C48" s="11">
        <f t="shared" ref="C48:D48" si="0">SUM(C20:C47)</f>
        <v>0</v>
      </c>
      <c r="D48" s="11">
        <f t="shared" si="0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A31" workbookViewId="0">
      <selection activeCell="G16" sqref="G16"/>
    </sheetView>
  </sheetViews>
  <sheetFormatPr baseColWidth="10" defaultRowHeight="15"/>
  <cols>
    <col min="1" max="1" width="13.42578125" customWidth="1"/>
    <col min="2" max="2" width="11.42578125" customWidth="1"/>
    <col min="3" max="3" width="8.5703125" customWidth="1"/>
    <col min="4" max="4" width="58.7109375" customWidth="1"/>
    <col min="5" max="15" width="15.425781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98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721679856</v>
      </c>
      <c r="K5" s="7">
        <v>7642186751</v>
      </c>
      <c r="L5" s="7">
        <v>721679856</v>
      </c>
      <c r="M5" s="7">
        <v>711748382</v>
      </c>
      <c r="N5" s="7">
        <v>711748382</v>
      </c>
      <c r="O5" s="7">
        <v>711748382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55683875</v>
      </c>
      <c r="K6" s="7">
        <v>563013115</v>
      </c>
      <c r="L6" s="7">
        <v>55683875</v>
      </c>
      <c r="M6" s="7">
        <v>45722000</v>
      </c>
      <c r="N6" s="7">
        <v>40873081</v>
      </c>
      <c r="O6" s="7">
        <v>40873081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108313606</v>
      </c>
      <c r="K7" s="7">
        <v>3147509634</v>
      </c>
      <c r="L7" s="7">
        <v>108313606</v>
      </c>
      <c r="M7" s="7">
        <v>73384758</v>
      </c>
      <c r="N7" s="7">
        <v>53635433</v>
      </c>
      <c r="O7" s="7">
        <v>53635433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13467974</v>
      </c>
      <c r="K8" s="7">
        <v>205835667</v>
      </c>
      <c r="L8" s="7">
        <v>13467974</v>
      </c>
      <c r="M8" s="7">
        <v>6733987</v>
      </c>
      <c r="N8" s="7">
        <v>0</v>
      </c>
      <c r="O8" s="7">
        <v>0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500000</v>
      </c>
      <c r="M9" s="7">
        <v>119406077</v>
      </c>
      <c r="N9" s="7">
        <v>119406077</v>
      </c>
      <c r="O9" s="7">
        <v>119406077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301257015</v>
      </c>
      <c r="K10" s="7">
        <v>3402932293</v>
      </c>
      <c r="L10" s="7">
        <v>301257015</v>
      </c>
      <c r="M10" s="7">
        <v>301257015</v>
      </c>
      <c r="N10" s="7">
        <v>301257015</v>
      </c>
      <c r="O10" s="7">
        <v>301257015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2377761</v>
      </c>
      <c r="K12" s="7">
        <v>1986908079</v>
      </c>
      <c r="L12" s="7">
        <v>18669381.43</v>
      </c>
      <c r="M12" s="7">
        <v>134999616.12</v>
      </c>
      <c r="N12" s="7">
        <v>134999616.12</v>
      </c>
      <c r="O12" s="7">
        <v>134999616.12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1081833374.8299999</v>
      </c>
      <c r="K14" s="7">
        <v>13982780668.17</v>
      </c>
      <c r="L14" s="7">
        <v>1081833374.8299999</v>
      </c>
      <c r="M14" s="7">
        <v>1081833374.8299999</v>
      </c>
      <c r="N14" s="7">
        <v>1081833374.8299999</v>
      </c>
      <c r="O14" s="7">
        <v>1081833374.8299999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124031956.61</v>
      </c>
      <c r="K15" s="7">
        <v>2198968043.3899999</v>
      </c>
      <c r="L15" s="7">
        <v>124031956.61</v>
      </c>
      <c r="M15" s="7">
        <v>149628835.61000001</v>
      </c>
      <c r="N15" s="7">
        <v>149628835.61000001</v>
      </c>
      <c r="O15" s="7">
        <v>149628835.61000001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773062908</v>
      </c>
      <c r="K17" s="7">
        <v>5476937092</v>
      </c>
      <c r="L17" s="7">
        <v>113871308</v>
      </c>
      <c r="M17" s="7">
        <v>51286575</v>
      </c>
      <c r="N17" s="7">
        <v>53095518</v>
      </c>
      <c r="O17" s="7">
        <v>53095518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1272416</v>
      </c>
      <c r="K18" s="7">
        <v>175727584</v>
      </c>
      <c r="L18" s="7">
        <v>1272416</v>
      </c>
      <c r="M18" s="7">
        <v>9145058</v>
      </c>
      <c r="N18" s="7">
        <v>9145058</v>
      </c>
      <c r="O18" s="7">
        <v>9145058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8079636</v>
      </c>
      <c r="K19" s="7">
        <v>4091920364</v>
      </c>
      <c r="L19" s="7">
        <v>48079636</v>
      </c>
      <c r="M19" s="7">
        <v>1007494089</v>
      </c>
      <c r="N19" s="7">
        <v>1007494089</v>
      </c>
      <c r="O19" s="7">
        <v>1007494089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3358312847</v>
      </c>
      <c r="K20" s="7">
        <v>2627687153</v>
      </c>
      <c r="L20" s="7">
        <v>166718728</v>
      </c>
      <c r="M20" s="7">
        <v>649106971</v>
      </c>
      <c r="N20" s="7">
        <v>659610100</v>
      </c>
      <c r="O20" s="7">
        <v>659610100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-37632522</v>
      </c>
      <c r="K21" s="7">
        <v>5642632522</v>
      </c>
      <c r="L21" s="7">
        <v>132367478</v>
      </c>
      <c r="M21" s="7">
        <v>170524827</v>
      </c>
      <c r="N21" s="7">
        <v>171923639</v>
      </c>
      <c r="O21" s="7">
        <v>171923639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8991627</v>
      </c>
      <c r="K22" s="7">
        <v>35861008373</v>
      </c>
      <c r="L22" s="7">
        <v>208991627</v>
      </c>
      <c r="M22" s="7">
        <v>8861944517</v>
      </c>
      <c r="N22" s="7">
        <v>8866572225</v>
      </c>
      <c r="O22" s="7">
        <v>8866572225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19858598</v>
      </c>
      <c r="K23" s="7">
        <v>2980141402</v>
      </c>
      <c r="L23" s="7">
        <v>69858598</v>
      </c>
      <c r="M23" s="7">
        <v>13171342</v>
      </c>
      <c r="N23" s="7">
        <v>13171342</v>
      </c>
      <c r="O23" s="7">
        <v>13171342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10215057</v>
      </c>
      <c r="K24" s="7">
        <v>7889784943</v>
      </c>
      <c r="L24" s="7">
        <v>323884232</v>
      </c>
      <c r="M24" s="7">
        <v>419824086</v>
      </c>
      <c r="N24" s="7">
        <v>412402287</v>
      </c>
      <c r="O24" s="7">
        <v>412402287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1318297914</v>
      </c>
      <c r="K25" s="7">
        <v>65254702086</v>
      </c>
      <c r="L25" s="7">
        <v>759540335</v>
      </c>
      <c r="M25" s="7">
        <v>13695123858</v>
      </c>
      <c r="N25" s="7">
        <v>13873611146</v>
      </c>
      <c r="O25" s="7">
        <v>13873003004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400000</v>
      </c>
      <c r="M26" s="7">
        <v>0</v>
      </c>
      <c r="N26" s="7">
        <v>0</v>
      </c>
      <c r="O26" s="7">
        <v>0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3494993</v>
      </c>
      <c r="K27" s="7">
        <v>7023505007</v>
      </c>
      <c r="L27" s="7">
        <v>111171153</v>
      </c>
      <c r="M27" s="7">
        <v>62167217.5</v>
      </c>
      <c r="N27" s="7">
        <v>63233930.5</v>
      </c>
      <c r="O27" s="7">
        <v>63233930.5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8233601</v>
      </c>
      <c r="K28" s="7">
        <v>791766399</v>
      </c>
      <c r="L28" s="7">
        <v>29747601</v>
      </c>
      <c r="M28" s="7">
        <v>42008885</v>
      </c>
      <c r="N28" s="7">
        <v>42416720</v>
      </c>
      <c r="O28" s="7">
        <v>42416720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667396</v>
      </c>
      <c r="N29" s="7">
        <v>667396</v>
      </c>
      <c r="O29" s="7">
        <v>667396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48873445</v>
      </c>
      <c r="K30" s="7">
        <v>51126555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28723186</v>
      </c>
      <c r="K31" s="7">
        <v>2036276814</v>
      </c>
      <c r="L31" s="7">
        <v>88535805</v>
      </c>
      <c r="M31" s="7">
        <v>83159608.450000003</v>
      </c>
      <c r="N31" s="7">
        <v>83159608.450000003</v>
      </c>
      <c r="O31" s="7">
        <v>83159608.450000003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66328658</v>
      </c>
      <c r="K32" s="7">
        <v>114480054804</v>
      </c>
      <c r="L32" s="7">
        <v>64328657</v>
      </c>
      <c r="M32" s="7">
        <v>634258797</v>
      </c>
      <c r="N32" s="7">
        <v>624802483</v>
      </c>
      <c r="O32" s="7">
        <v>620802483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263276</v>
      </c>
      <c r="K33" s="7">
        <v>190103353262</v>
      </c>
      <c r="L33" s="7">
        <v>586263276</v>
      </c>
      <c r="M33" s="7">
        <v>22951241711</v>
      </c>
      <c r="N33" s="7">
        <v>15501645233</v>
      </c>
      <c r="O33" s="7">
        <v>15501645233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480386</v>
      </c>
      <c r="K34" s="7">
        <v>999519614</v>
      </c>
      <c r="L34" s="7">
        <v>641252591</v>
      </c>
      <c r="M34" s="7">
        <v>132898605</v>
      </c>
      <c r="N34" s="7">
        <v>132898605</v>
      </c>
      <c r="O34" s="7">
        <v>132898605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9027302</v>
      </c>
      <c r="K35" s="7">
        <v>1700972698</v>
      </c>
      <c r="L35" s="7">
        <v>36867302</v>
      </c>
      <c r="M35" s="7">
        <v>146736170</v>
      </c>
      <c r="N35" s="7">
        <v>147673312</v>
      </c>
      <c r="O35" s="7">
        <v>147673312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3208425</v>
      </c>
      <c r="K36" s="7">
        <v>12996791575</v>
      </c>
      <c r="L36" s="7">
        <v>93208425</v>
      </c>
      <c r="M36" s="7">
        <v>1068053.5</v>
      </c>
      <c r="N36" s="7">
        <v>1068053.5</v>
      </c>
      <c r="O36" s="7">
        <v>1068053.5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48025561</v>
      </c>
      <c r="K38" s="7">
        <v>36951974439</v>
      </c>
      <c r="L38" s="7">
        <v>241898561</v>
      </c>
      <c r="M38" s="7">
        <v>15425005863</v>
      </c>
      <c r="N38" s="7">
        <v>15425963005</v>
      </c>
      <c r="O38" s="7">
        <v>15425963005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3289711</v>
      </c>
      <c r="K39" s="7">
        <v>1503710289</v>
      </c>
      <c r="L39" s="7">
        <v>18289711</v>
      </c>
      <c r="M39" s="7">
        <v>50118151.600000001</v>
      </c>
      <c r="N39" s="7">
        <v>50118151.600000001</v>
      </c>
      <c r="O39" s="7">
        <v>50118151.600000001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38344093</v>
      </c>
      <c r="M41" s="7">
        <v>202306439.28999999</v>
      </c>
      <c r="N41" s="7">
        <v>202306439.28999999</v>
      </c>
      <c r="O41" s="7">
        <v>202306439.28999999</v>
      </c>
    </row>
    <row r="42" spans="1:15" ht="22.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9877432</v>
      </c>
      <c r="K42" s="7">
        <v>1663122568</v>
      </c>
      <c r="L42" s="7">
        <v>152877432</v>
      </c>
      <c r="M42" s="7">
        <v>79912228</v>
      </c>
      <c r="N42" s="7">
        <v>80370799</v>
      </c>
      <c r="O42" s="7">
        <v>80370799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1153376</v>
      </c>
      <c r="K43" s="7">
        <v>1878846624</v>
      </c>
      <c r="L43" s="7">
        <v>11153376</v>
      </c>
      <c r="M43" s="7">
        <v>30989350</v>
      </c>
      <c r="N43" s="7">
        <v>30989350</v>
      </c>
      <c r="O43" s="7">
        <v>30989350</v>
      </c>
    </row>
    <row r="44" spans="1:15" ht="22.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3077605</v>
      </c>
      <c r="K44" s="7">
        <v>256922395</v>
      </c>
      <c r="L44" s="7">
        <v>13077605</v>
      </c>
      <c r="M44" s="7">
        <v>24099851</v>
      </c>
      <c r="N44" s="7">
        <v>24742909</v>
      </c>
      <c r="O44" s="7">
        <v>24742909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8103160856.4399996</v>
      </c>
      <c r="K45" s="7">
        <v>552929653869.56006</v>
      </c>
      <c r="L45" s="7">
        <v>6377436984.8699999</v>
      </c>
      <c r="M45" s="7">
        <v>67368973694.900002</v>
      </c>
      <c r="N45" s="7">
        <v>60072463213.900002</v>
      </c>
      <c r="O45" s="7">
        <v>60067855071.900002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C1" workbookViewId="0">
      <selection activeCell="G14" sqref="G14"/>
    </sheetView>
  </sheetViews>
  <sheetFormatPr baseColWidth="10" defaultRowHeight="15"/>
  <cols>
    <col min="1" max="1" width="6.28515625" customWidth="1"/>
    <col min="2" max="2" width="12.85546875" customWidth="1"/>
    <col min="3" max="3" width="8" customWidth="1"/>
    <col min="4" max="4" width="39.42578125" customWidth="1"/>
    <col min="5" max="15" width="17.710937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99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740692376</v>
      </c>
      <c r="K5" s="7">
        <v>7623174231</v>
      </c>
      <c r="L5" s="7">
        <v>740692376</v>
      </c>
      <c r="M5" s="7">
        <v>738768896</v>
      </c>
      <c r="N5" s="7">
        <v>738768896</v>
      </c>
      <c r="O5" s="7">
        <v>738768896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44088886</v>
      </c>
      <c r="K6" s="7">
        <v>574608104</v>
      </c>
      <c r="L6" s="7">
        <v>44088886</v>
      </c>
      <c r="M6" s="7">
        <v>44088886</v>
      </c>
      <c r="N6" s="7">
        <v>48937805</v>
      </c>
      <c r="O6" s="7">
        <v>48937805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86477766</v>
      </c>
      <c r="K7" s="7">
        <v>3169345474</v>
      </c>
      <c r="L7" s="7">
        <v>86477766</v>
      </c>
      <c r="M7" s="7">
        <v>86477766</v>
      </c>
      <c r="N7" s="7">
        <v>106227091</v>
      </c>
      <c r="O7" s="7">
        <v>106227091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13153666</v>
      </c>
      <c r="K8" s="7">
        <v>206149975</v>
      </c>
      <c r="L8" s="7">
        <v>13153666</v>
      </c>
      <c r="M8" s="7">
        <v>13153666</v>
      </c>
      <c r="N8" s="7">
        <v>19887653</v>
      </c>
      <c r="O8" s="7">
        <v>19887653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118215677</v>
      </c>
      <c r="N9" s="7">
        <v>118215677</v>
      </c>
      <c r="O9" s="7">
        <v>118215677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327836173</v>
      </c>
      <c r="K10" s="7">
        <v>3376353135</v>
      </c>
      <c r="L10" s="7">
        <v>327836173</v>
      </c>
      <c r="M10" s="7">
        <v>327836173</v>
      </c>
      <c r="N10" s="7">
        <v>327836173</v>
      </c>
      <c r="O10" s="7">
        <v>327836173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2593940.84</v>
      </c>
      <c r="K11" s="7">
        <v>17406059.16</v>
      </c>
      <c r="L11" s="7">
        <v>2593940.84</v>
      </c>
      <c r="M11" s="7">
        <v>2593940.84</v>
      </c>
      <c r="N11" s="7">
        <v>416000</v>
      </c>
      <c r="O11" s="7">
        <v>416000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5431375</v>
      </c>
      <c r="K12" s="7">
        <v>1983854465</v>
      </c>
      <c r="L12" s="7">
        <v>48512515.740000002</v>
      </c>
      <c r="M12" s="7">
        <v>128883071.90000001</v>
      </c>
      <c r="N12" s="7">
        <v>128883071.90000001</v>
      </c>
      <c r="O12" s="7">
        <v>128883071.90000001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1205169123.4400001</v>
      </c>
      <c r="K14" s="7">
        <v>13677964919.559999</v>
      </c>
      <c r="L14" s="7">
        <v>1205169123.4400001</v>
      </c>
      <c r="M14" s="7">
        <v>1205169123.4400001</v>
      </c>
      <c r="N14" s="7">
        <v>1205169123.4400001</v>
      </c>
      <c r="O14" s="7">
        <v>1205169123.4400001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0</v>
      </c>
      <c r="K15" s="7">
        <v>1676480000</v>
      </c>
      <c r="L15" s="7">
        <v>0</v>
      </c>
      <c r="M15" s="7">
        <v>25596879</v>
      </c>
      <c r="N15" s="7">
        <v>25596879</v>
      </c>
      <c r="O15" s="7">
        <v>25596879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4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15452058</v>
      </c>
      <c r="K17" s="7">
        <v>6234547942</v>
      </c>
      <c r="L17" s="7">
        <v>774643658</v>
      </c>
      <c r="M17" s="7">
        <v>3990882443</v>
      </c>
      <c r="N17" s="7">
        <v>3990882443</v>
      </c>
      <c r="O17" s="7">
        <v>3990882443</v>
      </c>
    </row>
    <row r="18" spans="1:15" ht="4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950628</v>
      </c>
      <c r="K18" s="7">
        <v>176049372</v>
      </c>
      <c r="L18" s="7">
        <v>-117772</v>
      </c>
      <c r="M18" s="7">
        <v>8885515</v>
      </c>
      <c r="N18" s="7">
        <v>8885515</v>
      </c>
      <c r="O18" s="7">
        <v>8885515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1921033401</v>
      </c>
      <c r="K19" s="7">
        <v>1978966599</v>
      </c>
      <c r="L19" s="7">
        <v>11018101</v>
      </c>
      <c r="M19" s="7">
        <v>9772578</v>
      </c>
      <c r="N19" s="7">
        <v>9772578</v>
      </c>
      <c r="O19" s="7">
        <v>9772578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32917479</v>
      </c>
      <c r="K20" s="7">
        <v>5953082521</v>
      </c>
      <c r="L20" s="7">
        <v>34511598</v>
      </c>
      <c r="M20" s="7">
        <v>275270884</v>
      </c>
      <c r="N20" s="7">
        <v>275729455</v>
      </c>
      <c r="O20" s="7">
        <v>275729455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213226865</v>
      </c>
      <c r="K21" s="7">
        <v>5091773135</v>
      </c>
      <c r="L21" s="7">
        <v>13226865</v>
      </c>
      <c r="M21" s="7">
        <v>92454891</v>
      </c>
      <c r="N21" s="7">
        <v>92454891</v>
      </c>
      <c r="O21" s="7">
        <v>92454891</v>
      </c>
    </row>
    <row r="22" spans="1:15" ht="4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-21348184</v>
      </c>
      <c r="K22" s="7">
        <v>35491348184</v>
      </c>
      <c r="L22" s="7">
        <v>14545900</v>
      </c>
      <c r="M22" s="7">
        <v>622834929</v>
      </c>
      <c r="N22" s="7">
        <v>622834929</v>
      </c>
      <c r="O22" s="7">
        <v>622834929</v>
      </c>
    </row>
    <row r="23" spans="1:15" ht="4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2501622717</v>
      </c>
      <c r="K23" s="7">
        <v>98377283</v>
      </c>
      <c r="L23" s="7">
        <v>1572717</v>
      </c>
      <c r="M23" s="7">
        <v>28822585</v>
      </c>
      <c r="N23" s="7">
        <v>28822585</v>
      </c>
      <c r="O23" s="7">
        <v>28822585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93930572</v>
      </c>
      <c r="K24" s="7">
        <v>7806069428</v>
      </c>
      <c r="L24" s="7">
        <v>13669276</v>
      </c>
      <c r="M24" s="7">
        <v>180287639</v>
      </c>
      <c r="N24" s="7">
        <v>419509136</v>
      </c>
      <c r="O24" s="7">
        <v>419509136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-25864896.649999999</v>
      </c>
      <c r="K25" s="7">
        <v>64548864896.650002</v>
      </c>
      <c r="L25" s="7">
        <v>869757805.35000002</v>
      </c>
      <c r="M25" s="7">
        <v>1639030620</v>
      </c>
      <c r="N25" s="7">
        <v>1823749825</v>
      </c>
      <c r="O25" s="7">
        <v>1824357967</v>
      </c>
    </row>
    <row r="26" spans="1:15" ht="33.7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3000000000</v>
      </c>
      <c r="J27" s="7">
        <v>-1199546064</v>
      </c>
      <c r="K27" s="7">
        <v>5226546064</v>
      </c>
      <c r="L27" s="7">
        <v>1285936</v>
      </c>
      <c r="M27" s="7">
        <v>69449110</v>
      </c>
      <c r="N27" s="7">
        <v>69449110</v>
      </c>
      <c r="O27" s="7">
        <v>69449110</v>
      </c>
    </row>
    <row r="28" spans="1:15" ht="4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878801</v>
      </c>
      <c r="K28" s="7">
        <v>469121199</v>
      </c>
      <c r="L28" s="7">
        <v>4050801</v>
      </c>
      <c r="M28" s="7">
        <v>44981474</v>
      </c>
      <c r="N28" s="7">
        <v>44981474</v>
      </c>
      <c r="O28" s="7">
        <v>44981474</v>
      </c>
    </row>
    <row r="29" spans="1:15" ht="4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15156666</v>
      </c>
      <c r="K31" s="7">
        <v>1749843334</v>
      </c>
      <c r="L31" s="7">
        <v>27109047</v>
      </c>
      <c r="M31" s="7">
        <v>73606277</v>
      </c>
      <c r="N31" s="7">
        <v>73606277</v>
      </c>
      <c r="O31" s="7">
        <v>73606277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-11004972</v>
      </c>
      <c r="K32" s="7">
        <v>114557388434</v>
      </c>
      <c r="L32" s="7">
        <v>69039017</v>
      </c>
      <c r="M32" s="7">
        <v>624294279</v>
      </c>
      <c r="N32" s="7">
        <v>639639543</v>
      </c>
      <c r="O32" s="7">
        <v>643639543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-101797509</v>
      </c>
      <c r="K33" s="7">
        <v>190205414047</v>
      </c>
      <c r="L33" s="7">
        <v>558358915</v>
      </c>
      <c r="M33" s="7">
        <v>6874801719</v>
      </c>
      <c r="N33" s="7">
        <v>14324398197</v>
      </c>
      <c r="O33" s="7">
        <v>14324398197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-8374458</v>
      </c>
      <c r="K34" s="7">
        <v>1008374458</v>
      </c>
      <c r="L34" s="7">
        <v>-6755063</v>
      </c>
      <c r="M34" s="7">
        <v>513458983</v>
      </c>
      <c r="N34" s="7">
        <v>513458983</v>
      </c>
      <c r="O34" s="7">
        <v>513458983</v>
      </c>
    </row>
    <row r="35" spans="1:15" ht="33.7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-18415644</v>
      </c>
      <c r="K35" s="7">
        <v>1621415644</v>
      </c>
      <c r="L35" s="7">
        <v>7064356</v>
      </c>
      <c r="M35" s="7">
        <v>149896553</v>
      </c>
      <c r="N35" s="7">
        <v>149896553</v>
      </c>
      <c r="O35" s="7">
        <v>149896553</v>
      </c>
    </row>
    <row r="36" spans="1:15" ht="33.7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6714532</v>
      </c>
      <c r="K36" s="7">
        <v>12993285468</v>
      </c>
      <c r="L36" s="7">
        <v>6714532</v>
      </c>
      <c r="M36" s="7">
        <v>14148502</v>
      </c>
      <c r="N36" s="7">
        <v>14148502</v>
      </c>
      <c r="O36" s="7">
        <v>14148502</v>
      </c>
    </row>
    <row r="37" spans="1:15" ht="33.7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6382500000</v>
      </c>
      <c r="K37" s="7">
        <v>6667500000</v>
      </c>
      <c r="L37" s="7">
        <v>0</v>
      </c>
      <c r="M37" s="7">
        <v>0</v>
      </c>
      <c r="N37" s="7">
        <v>0</v>
      </c>
      <c r="O37" s="7">
        <v>0</v>
      </c>
    </row>
    <row r="38" spans="1:15" ht="4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6588641</v>
      </c>
      <c r="K38" s="7">
        <v>36993411359</v>
      </c>
      <c r="L38" s="7">
        <v>6588641</v>
      </c>
      <c r="M38" s="7">
        <v>10871953557</v>
      </c>
      <c r="N38" s="7">
        <v>10871953557</v>
      </c>
      <c r="O38" s="7">
        <v>10864099061</v>
      </c>
    </row>
    <row r="39" spans="1:15" ht="4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118284821</v>
      </c>
      <c r="M39" s="7">
        <v>89456538</v>
      </c>
      <c r="N39" s="7">
        <v>89456538</v>
      </c>
      <c r="O39" s="7">
        <v>89456538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77547757</v>
      </c>
      <c r="M41" s="7">
        <v>269768292.04000002</v>
      </c>
      <c r="N41" s="7">
        <v>269768292.04000002</v>
      </c>
      <c r="O41" s="7">
        <v>269768292.04000002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1891913</v>
      </c>
      <c r="K42" s="7">
        <v>1546108087</v>
      </c>
      <c r="L42" s="7">
        <v>1891913</v>
      </c>
      <c r="M42" s="7">
        <v>101592951</v>
      </c>
      <c r="N42" s="7">
        <v>101592951</v>
      </c>
      <c r="O42" s="7">
        <v>101592951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205129</v>
      </c>
      <c r="K43" s="7">
        <v>1729794871</v>
      </c>
      <c r="L43" s="7">
        <v>205129</v>
      </c>
      <c r="M43" s="7">
        <v>32235758</v>
      </c>
      <c r="N43" s="7">
        <v>32235758</v>
      </c>
      <c r="O43" s="7">
        <v>32235758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-14736729</v>
      </c>
      <c r="K44" s="7">
        <v>274736729</v>
      </c>
      <c r="L44" s="7">
        <v>263362</v>
      </c>
      <c r="M44" s="7">
        <v>26183023</v>
      </c>
      <c r="N44" s="7">
        <v>26183023</v>
      </c>
      <c r="O44" s="7">
        <v>26183023</v>
      </c>
    </row>
    <row r="45" spans="1:15" ht="409.6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9074000000</v>
      </c>
      <c r="J45" s="7">
        <v>12217424251.629999</v>
      </c>
      <c r="K45" s="7">
        <v>539741390474.37</v>
      </c>
      <c r="L45" s="7">
        <v>5073001759.3699999</v>
      </c>
      <c r="M45" s="7">
        <v>29294853179.220001</v>
      </c>
      <c r="N45" s="7">
        <v>37213348484.379997</v>
      </c>
      <c r="O45" s="7">
        <v>37210102130.379997</v>
      </c>
    </row>
    <row r="46" spans="1:15" ht="409.6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C1" workbookViewId="0">
      <selection activeCell="E9" sqref="E9"/>
    </sheetView>
  </sheetViews>
  <sheetFormatPr baseColWidth="10" defaultRowHeight="15"/>
  <cols>
    <col min="1" max="1" width="13.42578125" customWidth="1"/>
    <col min="2" max="2" width="12.85546875" customWidth="1"/>
    <col min="3" max="3" width="8" customWidth="1"/>
    <col min="4" max="4" width="45.28515625" customWidth="1"/>
    <col min="5" max="15" width="1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100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874650962</v>
      </c>
      <c r="K5" s="7">
        <v>7489215645</v>
      </c>
      <c r="L5" s="7">
        <v>874650962</v>
      </c>
      <c r="M5" s="7">
        <v>869414615</v>
      </c>
      <c r="N5" s="7">
        <v>869414615</v>
      </c>
      <c r="O5" s="7">
        <v>869414615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48852761</v>
      </c>
      <c r="K6" s="7">
        <v>569844229</v>
      </c>
      <c r="L6" s="7">
        <v>48852761</v>
      </c>
      <c r="M6" s="7">
        <v>48852761</v>
      </c>
      <c r="N6" s="7">
        <v>48852761</v>
      </c>
      <c r="O6" s="7">
        <v>48852761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174593763</v>
      </c>
      <c r="K7" s="7">
        <v>3081229477</v>
      </c>
      <c r="L7" s="7">
        <v>174593763</v>
      </c>
      <c r="M7" s="7">
        <v>174593763</v>
      </c>
      <c r="N7" s="7">
        <v>174593763</v>
      </c>
      <c r="O7" s="7">
        <v>174593763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38062356</v>
      </c>
      <c r="K8" s="7">
        <v>181241285</v>
      </c>
      <c r="L8" s="7">
        <v>38062356</v>
      </c>
      <c r="M8" s="7">
        <v>38062356</v>
      </c>
      <c r="N8" s="7">
        <v>38062356</v>
      </c>
      <c r="O8" s="7">
        <v>38062356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125715577</v>
      </c>
      <c r="N9" s="7">
        <v>125715577</v>
      </c>
      <c r="O9" s="7">
        <v>125715577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336310769</v>
      </c>
      <c r="K10" s="7">
        <v>3367878539</v>
      </c>
      <c r="L10" s="7">
        <v>336310769</v>
      </c>
      <c r="M10" s="7">
        <v>336310769</v>
      </c>
      <c r="N10" s="7">
        <v>336310769</v>
      </c>
      <c r="O10" s="7">
        <v>336310769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2177940.84</v>
      </c>
      <c r="O11" s="7">
        <v>2177940.84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121647297</v>
      </c>
      <c r="K12" s="7">
        <v>1867638543</v>
      </c>
      <c r="L12" s="7">
        <v>14862894.84</v>
      </c>
      <c r="M12" s="7">
        <v>151635290.03</v>
      </c>
      <c r="N12" s="7">
        <v>151635290.03</v>
      </c>
      <c r="O12" s="7">
        <v>151635290.03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2993965157.6999998</v>
      </c>
      <c r="K14" s="7">
        <v>11889168885.299999</v>
      </c>
      <c r="L14" s="7">
        <v>2993965157.6999998</v>
      </c>
      <c r="M14" s="7">
        <v>2993965157.6999998</v>
      </c>
      <c r="N14" s="7">
        <v>2993965157.6999998</v>
      </c>
      <c r="O14" s="7">
        <v>2993965157.6999998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956034842.29999995</v>
      </c>
      <c r="K15" s="7">
        <v>720445157.70000005</v>
      </c>
      <c r="L15" s="7">
        <v>6034842.2999999998</v>
      </c>
      <c r="M15" s="7">
        <v>31631721.300000001</v>
      </c>
      <c r="N15" s="7">
        <v>31631721.300000001</v>
      </c>
      <c r="O15" s="7">
        <v>31631721.300000001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55056700</v>
      </c>
      <c r="K16" s="7">
        <v>35045860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20346352</v>
      </c>
      <c r="K17" s="7">
        <v>6229653648</v>
      </c>
      <c r="L17" s="7">
        <v>20346352</v>
      </c>
      <c r="M17" s="7">
        <v>77629335</v>
      </c>
      <c r="N17" s="7">
        <v>76486953</v>
      </c>
      <c r="O17" s="7">
        <v>76486953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-229499</v>
      </c>
      <c r="K18" s="7">
        <v>177229499</v>
      </c>
      <c r="L18" s="7">
        <v>838901</v>
      </c>
      <c r="M18" s="7">
        <v>16830680</v>
      </c>
      <c r="N18" s="7">
        <v>16830680</v>
      </c>
      <c r="O18" s="7">
        <v>16830680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16272400</v>
      </c>
      <c r="K19" s="7">
        <v>3883727600</v>
      </c>
      <c r="L19" s="7">
        <v>16272400</v>
      </c>
      <c r="M19" s="7">
        <v>24030758</v>
      </c>
      <c r="N19" s="7">
        <v>24030758</v>
      </c>
      <c r="O19" s="7">
        <v>24030758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-20614392</v>
      </c>
      <c r="K20" s="7">
        <v>6006614392</v>
      </c>
      <c r="L20" s="7">
        <v>3504030784</v>
      </c>
      <c r="M20" s="7">
        <v>156681379</v>
      </c>
      <c r="N20" s="7">
        <v>156681379</v>
      </c>
      <c r="O20" s="7">
        <v>156681379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16130981</v>
      </c>
      <c r="K21" s="7">
        <v>5288869019</v>
      </c>
      <c r="L21" s="7">
        <v>16130981</v>
      </c>
      <c r="M21" s="7">
        <v>104374549</v>
      </c>
      <c r="N21" s="7">
        <v>104374549</v>
      </c>
      <c r="O21" s="7">
        <v>104374549</v>
      </c>
    </row>
    <row r="22" spans="1:15" ht="4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10207851</v>
      </c>
      <c r="K22" s="7">
        <v>35459792149</v>
      </c>
      <c r="L22" s="7">
        <v>32493443</v>
      </c>
      <c r="M22" s="7">
        <v>10721581398</v>
      </c>
      <c r="N22" s="7">
        <v>10721581398</v>
      </c>
      <c r="O22" s="7">
        <v>10721581398</v>
      </c>
    </row>
    <row r="23" spans="1:15" ht="4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6539144</v>
      </c>
      <c r="K23" s="7">
        <v>2593460856</v>
      </c>
      <c r="L23" s="7">
        <v>6291948</v>
      </c>
      <c r="M23" s="7">
        <v>11702681</v>
      </c>
      <c r="N23" s="7">
        <v>11702681</v>
      </c>
      <c r="O23" s="7">
        <v>11702681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2757216</v>
      </c>
      <c r="K24" s="7">
        <v>7897242784</v>
      </c>
      <c r="L24" s="7">
        <v>451273299</v>
      </c>
      <c r="M24" s="7">
        <v>370555748</v>
      </c>
      <c r="N24" s="7">
        <v>370555748</v>
      </c>
      <c r="O24" s="7">
        <v>370555748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72129470</v>
      </c>
      <c r="K25" s="7">
        <v>64450870530</v>
      </c>
      <c r="L25" s="7">
        <v>789196344</v>
      </c>
      <c r="M25" s="7">
        <v>4355567542</v>
      </c>
      <c r="N25" s="7">
        <v>3555567542</v>
      </c>
      <c r="O25" s="7">
        <v>3555567542</v>
      </c>
    </row>
    <row r="26" spans="1:15" ht="33.7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-899475608</v>
      </c>
      <c r="K27" s="7">
        <v>4026475608</v>
      </c>
      <c r="L27" s="7">
        <v>600429043</v>
      </c>
      <c r="M27" s="7">
        <v>62678793</v>
      </c>
      <c r="N27" s="7">
        <v>62678793</v>
      </c>
      <c r="O27" s="7">
        <v>62678793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-3518667</v>
      </c>
      <c r="K28" s="7">
        <v>473518667</v>
      </c>
      <c r="L28" s="7">
        <v>2035620.5</v>
      </c>
      <c r="M28" s="7">
        <v>65272926.5</v>
      </c>
      <c r="N28" s="7">
        <v>65272926.5</v>
      </c>
      <c r="O28" s="7">
        <v>65272926.5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46723918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171199685</v>
      </c>
      <c r="K31" s="7">
        <v>1593800315</v>
      </c>
      <c r="L31" s="7">
        <v>32103605</v>
      </c>
      <c r="M31" s="7">
        <v>93027557</v>
      </c>
      <c r="N31" s="7">
        <v>93027557</v>
      </c>
      <c r="O31" s="7">
        <v>93027557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36448235</v>
      </c>
      <c r="K32" s="7">
        <v>114509935227</v>
      </c>
      <c r="L32" s="7">
        <v>36237637</v>
      </c>
      <c r="M32" s="7">
        <v>686364707</v>
      </c>
      <c r="N32" s="7">
        <v>686364707</v>
      </c>
      <c r="O32" s="7">
        <v>686364707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0</v>
      </c>
      <c r="K33" s="7">
        <v>190103616538</v>
      </c>
      <c r="L33" s="7">
        <v>0</v>
      </c>
      <c r="M33" s="7">
        <v>19519848598</v>
      </c>
      <c r="N33" s="7">
        <v>19519848598</v>
      </c>
      <c r="O33" s="7">
        <v>19519848598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5910582</v>
      </c>
      <c r="K34" s="7">
        <v>994089418</v>
      </c>
      <c r="L34" s="7">
        <v>4555728.76</v>
      </c>
      <c r="M34" s="7">
        <v>23843538.760000002</v>
      </c>
      <c r="N34" s="7">
        <v>23843538.760000002</v>
      </c>
      <c r="O34" s="7">
        <v>23843538.760000002</v>
      </c>
    </row>
    <row r="35" spans="1:15" ht="33.7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-3876585</v>
      </c>
      <c r="K35" s="7">
        <v>1606876585</v>
      </c>
      <c r="L35" s="7">
        <v>8155426</v>
      </c>
      <c r="M35" s="7">
        <v>150820994</v>
      </c>
      <c r="N35" s="7">
        <v>150820994</v>
      </c>
      <c r="O35" s="7">
        <v>150820994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1617216992</v>
      </c>
      <c r="K36" s="7">
        <v>12282783008</v>
      </c>
      <c r="L36" s="7">
        <v>9216992</v>
      </c>
      <c r="M36" s="7">
        <v>6402790391</v>
      </c>
      <c r="N36" s="7">
        <v>6402790391</v>
      </c>
      <c r="O36" s="7">
        <v>6402790391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6667500000</v>
      </c>
      <c r="K37" s="7">
        <v>6382500000</v>
      </c>
      <c r="L37" s="7">
        <v>0</v>
      </c>
      <c r="M37" s="7">
        <v>0</v>
      </c>
      <c r="N37" s="7">
        <v>0</v>
      </c>
      <c r="O37" s="7">
        <v>0</v>
      </c>
    </row>
    <row r="38" spans="1:15" ht="4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15106202</v>
      </c>
      <c r="K38" s="7">
        <v>36984893798</v>
      </c>
      <c r="L38" s="7">
        <v>15106202</v>
      </c>
      <c r="M38" s="7">
        <v>4191060730</v>
      </c>
      <c r="N38" s="7">
        <v>4191060730</v>
      </c>
      <c r="O38" s="7">
        <v>4198915226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59398850</v>
      </c>
      <c r="M39" s="7">
        <v>61052749</v>
      </c>
      <c r="N39" s="7">
        <v>61052749</v>
      </c>
      <c r="O39" s="7">
        <v>61052749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-350073587</v>
      </c>
      <c r="K41" s="7">
        <v>2350073587</v>
      </c>
      <c r="L41" s="7">
        <v>43770026</v>
      </c>
      <c r="M41" s="7">
        <v>220470017.75999999</v>
      </c>
      <c r="N41" s="7">
        <v>220470017.75999999</v>
      </c>
      <c r="O41" s="7">
        <v>220470017.75999999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20452046</v>
      </c>
      <c r="K42" s="7">
        <v>1527547954</v>
      </c>
      <c r="L42" s="7">
        <v>9452046</v>
      </c>
      <c r="M42" s="7">
        <v>100756517</v>
      </c>
      <c r="N42" s="7">
        <v>100756517</v>
      </c>
      <c r="O42" s="7">
        <v>100756517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-412845</v>
      </c>
      <c r="K43" s="7">
        <v>1730412845</v>
      </c>
      <c r="L43" s="7">
        <v>-412845</v>
      </c>
      <c r="M43" s="7">
        <v>381424556</v>
      </c>
      <c r="N43" s="7">
        <v>381424556</v>
      </c>
      <c r="O43" s="7">
        <v>381424556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6122011</v>
      </c>
      <c r="K44" s="7">
        <v>253877989</v>
      </c>
      <c r="L44" s="7">
        <v>5627619</v>
      </c>
      <c r="M44" s="7">
        <v>24614848</v>
      </c>
      <c r="N44" s="7">
        <v>24614848</v>
      </c>
      <c r="O44" s="7">
        <v>24614848</v>
      </c>
    </row>
    <row r="45" spans="1:15" ht="409.6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15723000000</v>
      </c>
      <c r="G45" s="7">
        <v>5323000000</v>
      </c>
      <c r="H45" s="7">
        <v>561032814726</v>
      </c>
      <c r="I45" s="7">
        <v>9074000000</v>
      </c>
      <c r="J45" s="7">
        <v>13005312592</v>
      </c>
      <c r="K45" s="7">
        <v>538953502134</v>
      </c>
      <c r="L45" s="7">
        <v>10196607826.1</v>
      </c>
      <c r="M45" s="7">
        <v>52593163003.050003</v>
      </c>
      <c r="N45" s="7">
        <v>51794198561.889999</v>
      </c>
      <c r="O45" s="7">
        <v>51802053057.889999</v>
      </c>
    </row>
    <row r="46" spans="1:15" ht="409.6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B1" workbookViewId="0">
      <selection activeCell="E13" sqref="E13"/>
    </sheetView>
  </sheetViews>
  <sheetFormatPr baseColWidth="10" defaultRowHeight="15"/>
  <cols>
    <col min="1" max="1" width="13.42578125" customWidth="1"/>
    <col min="2" max="2" width="12.7109375" customWidth="1"/>
    <col min="3" max="3" width="8" customWidth="1"/>
    <col min="4" max="4" width="64.28515625" customWidth="1"/>
    <col min="5" max="15" width="16.710937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101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718341313</v>
      </c>
      <c r="K5" s="7">
        <v>7645525294</v>
      </c>
      <c r="L5" s="7">
        <v>718341313</v>
      </c>
      <c r="M5" s="7">
        <v>718341313</v>
      </c>
      <c r="N5" s="7">
        <v>718341313</v>
      </c>
      <c r="O5" s="7">
        <v>718144847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43630941</v>
      </c>
      <c r="K6" s="7">
        <v>575066049</v>
      </c>
      <c r="L6" s="7">
        <v>43630941</v>
      </c>
      <c r="M6" s="7">
        <v>43630941</v>
      </c>
      <c r="N6" s="7">
        <v>43630941</v>
      </c>
      <c r="O6" s="7">
        <v>43630941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706866044</v>
      </c>
      <c r="K7" s="7">
        <v>2548957196</v>
      </c>
      <c r="L7" s="7">
        <v>706866044</v>
      </c>
      <c r="M7" s="7">
        <v>706866044</v>
      </c>
      <c r="N7" s="7">
        <v>706866044</v>
      </c>
      <c r="O7" s="7">
        <v>706866044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12106335</v>
      </c>
      <c r="K8" s="7">
        <v>207197306</v>
      </c>
      <c r="L8" s="7">
        <v>12106335</v>
      </c>
      <c r="M8" s="7">
        <v>12106335</v>
      </c>
      <c r="N8" s="7">
        <v>12106335</v>
      </c>
      <c r="O8" s="7">
        <v>12106335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118215577</v>
      </c>
      <c r="N9" s="7">
        <v>118215577</v>
      </c>
      <c r="O9" s="7">
        <v>118215577</v>
      </c>
    </row>
    <row r="10" spans="1:1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383775098</v>
      </c>
      <c r="K10" s="7">
        <v>3320414210</v>
      </c>
      <c r="L10" s="7">
        <v>383775098</v>
      </c>
      <c r="M10" s="7">
        <v>383775098</v>
      </c>
      <c r="N10" s="7">
        <v>383775098</v>
      </c>
      <c r="O10" s="7">
        <v>383775098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48267270</v>
      </c>
      <c r="K12" s="7">
        <v>2841018570</v>
      </c>
      <c r="L12" s="7">
        <v>48069467.259999998</v>
      </c>
      <c r="M12" s="7">
        <v>169885752.86000001</v>
      </c>
      <c r="N12" s="7">
        <v>169885752.86000001</v>
      </c>
      <c r="O12" s="7">
        <v>169885752.86000001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2029323998.24</v>
      </c>
      <c r="K14" s="7">
        <v>12853810044.76</v>
      </c>
      <c r="L14" s="7">
        <v>2029323998.24</v>
      </c>
      <c r="M14" s="7">
        <v>2029323998.24</v>
      </c>
      <c r="N14" s="7">
        <v>2029323998.24</v>
      </c>
      <c r="O14" s="7">
        <v>2029323998.24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-949320890</v>
      </c>
      <c r="K15" s="7">
        <v>1675800890</v>
      </c>
      <c r="L15" s="7">
        <v>0</v>
      </c>
      <c r="M15" s="7">
        <v>51329580</v>
      </c>
      <c r="N15" s="7">
        <v>51329580</v>
      </c>
      <c r="O15" s="7">
        <v>51329580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18234000</v>
      </c>
      <c r="K16" s="7">
        <v>71868560</v>
      </c>
      <c r="L16" s="7">
        <v>0</v>
      </c>
      <c r="M16" s="7">
        <v>0</v>
      </c>
      <c r="N16" s="7">
        <v>0</v>
      </c>
      <c r="O16" s="7">
        <v>0</v>
      </c>
    </row>
    <row r="17" spans="1:15" ht="22.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13054276</v>
      </c>
      <c r="K17" s="7">
        <v>6236945724</v>
      </c>
      <c r="L17" s="7">
        <v>6424470</v>
      </c>
      <c r="M17" s="7">
        <v>69127976</v>
      </c>
      <c r="N17" s="7">
        <v>70270358</v>
      </c>
      <c r="O17" s="7">
        <v>70270358</v>
      </c>
    </row>
    <row r="18" spans="1:15" ht="22.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8319727</v>
      </c>
      <c r="K18" s="7">
        <v>168680273</v>
      </c>
      <c r="L18" s="7">
        <v>8319727</v>
      </c>
      <c r="M18" s="7">
        <v>8885515</v>
      </c>
      <c r="N18" s="7">
        <v>8885515</v>
      </c>
      <c r="O18" s="7">
        <v>8885515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26547479</v>
      </c>
      <c r="K19" s="7">
        <v>3873452521</v>
      </c>
      <c r="L19" s="7">
        <v>1935216389</v>
      </c>
      <c r="M19" s="7">
        <v>13776350</v>
      </c>
      <c r="N19" s="7">
        <v>13776350</v>
      </c>
      <c r="O19" s="7">
        <v>13776350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26490119</v>
      </c>
      <c r="K20" s="7">
        <v>5959509881</v>
      </c>
      <c r="L20" s="7">
        <v>318744102</v>
      </c>
      <c r="M20" s="7">
        <v>963936523</v>
      </c>
      <c r="N20" s="7">
        <v>963936523</v>
      </c>
      <c r="O20" s="7">
        <v>963936523</v>
      </c>
    </row>
    <row r="21" spans="1:1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-20401941</v>
      </c>
      <c r="K21" s="7">
        <v>5325401941</v>
      </c>
      <c r="L21" s="7">
        <v>2349598059</v>
      </c>
      <c r="M21" s="7">
        <v>290131396</v>
      </c>
      <c r="N21" s="7">
        <v>290131396</v>
      </c>
      <c r="O21" s="7">
        <v>290131396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379621804</v>
      </c>
      <c r="K22" s="7">
        <v>35090378196</v>
      </c>
      <c r="L22" s="7">
        <v>16640759</v>
      </c>
      <c r="M22" s="7">
        <v>135673096</v>
      </c>
      <c r="N22" s="7">
        <v>135673096</v>
      </c>
      <c r="O22" s="7">
        <v>135673096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2191166</v>
      </c>
      <c r="K23" s="7">
        <v>2597808834</v>
      </c>
      <c r="L23" s="7">
        <v>2464302866</v>
      </c>
      <c r="M23" s="7">
        <v>4610050</v>
      </c>
      <c r="N23" s="7">
        <v>4610050</v>
      </c>
      <c r="O23" s="7">
        <v>4610050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3580058</v>
      </c>
      <c r="K24" s="7">
        <v>7896419942</v>
      </c>
      <c r="L24" s="7">
        <v>446125651</v>
      </c>
      <c r="M24" s="7">
        <v>647883011</v>
      </c>
      <c r="N24" s="7">
        <v>647883011</v>
      </c>
      <c r="O24" s="7">
        <v>647883011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54503400</v>
      </c>
      <c r="K25" s="7">
        <v>64468496600</v>
      </c>
      <c r="L25" s="7">
        <v>1361478787</v>
      </c>
      <c r="M25" s="7">
        <v>3536849997</v>
      </c>
      <c r="N25" s="7">
        <v>4335287513</v>
      </c>
      <c r="O25" s="7">
        <v>4335287513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2743554</v>
      </c>
      <c r="K27" s="7">
        <v>3124256446</v>
      </c>
      <c r="L27" s="7">
        <v>2743554</v>
      </c>
      <c r="M27" s="7">
        <v>551908392</v>
      </c>
      <c r="N27" s="7">
        <v>551908392</v>
      </c>
      <c r="O27" s="7">
        <v>551908392</v>
      </c>
    </row>
    <row r="28" spans="1:15" ht="22.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0</v>
      </c>
      <c r="K28" s="7">
        <v>470000000</v>
      </c>
      <c r="L28" s="7">
        <v>0</v>
      </c>
      <c r="M28" s="7">
        <v>37778007</v>
      </c>
      <c r="N28" s="7">
        <v>37778007</v>
      </c>
      <c r="O28" s="7">
        <v>37778007</v>
      </c>
    </row>
    <row r="29" spans="1:15" ht="22.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134161750</v>
      </c>
      <c r="K31" s="7">
        <v>1630838250</v>
      </c>
      <c r="L31" s="7">
        <v>25379290</v>
      </c>
      <c r="M31" s="7">
        <v>104524892</v>
      </c>
      <c r="N31" s="7">
        <v>104524892</v>
      </c>
      <c r="O31" s="7">
        <v>104524892</v>
      </c>
    </row>
    <row r="32" spans="1:15" ht="22.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66817688</v>
      </c>
      <c r="K32" s="7">
        <v>114479565774</v>
      </c>
      <c r="L32" s="7">
        <v>13665587</v>
      </c>
      <c r="M32" s="7">
        <v>889252117</v>
      </c>
      <c r="N32" s="7">
        <v>889252117</v>
      </c>
      <c r="O32" s="7">
        <v>889252117</v>
      </c>
    </row>
    <row r="33" spans="1:15" ht="22.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62975481</v>
      </c>
      <c r="K33" s="7">
        <v>190040641057</v>
      </c>
      <c r="L33" s="7">
        <v>-15553162</v>
      </c>
      <c r="M33" s="7">
        <v>15829353578</v>
      </c>
      <c r="N33" s="7">
        <v>15829353578</v>
      </c>
      <c r="O33" s="7">
        <v>15829353578</v>
      </c>
    </row>
    <row r="34" spans="1:15" ht="409.6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7658655</v>
      </c>
      <c r="K34" s="7">
        <v>992341345</v>
      </c>
      <c r="L34" s="7">
        <v>7658655</v>
      </c>
      <c r="M34" s="7">
        <v>20234828</v>
      </c>
      <c r="N34" s="7">
        <v>20234828</v>
      </c>
      <c r="O34" s="7">
        <v>20234828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5620794</v>
      </c>
      <c r="K35" s="7">
        <v>1597379206</v>
      </c>
      <c r="L35" s="7">
        <v>3520794</v>
      </c>
      <c r="M35" s="7">
        <v>132595074</v>
      </c>
      <c r="N35" s="7">
        <v>132595074</v>
      </c>
      <c r="O35" s="7">
        <v>132595074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912100012</v>
      </c>
      <c r="K36" s="7">
        <v>12987899988</v>
      </c>
      <c r="L36" s="7">
        <v>1060099874</v>
      </c>
      <c r="M36" s="7">
        <v>19393123</v>
      </c>
      <c r="N36" s="7">
        <v>19393123</v>
      </c>
      <c r="O36" s="7">
        <v>19393123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25025002</v>
      </c>
      <c r="K38" s="7">
        <v>36974974998</v>
      </c>
      <c r="L38" s="7">
        <v>24383668</v>
      </c>
      <c r="M38" s="7">
        <v>227678975</v>
      </c>
      <c r="N38" s="7">
        <v>227678975</v>
      </c>
      <c r="O38" s="7">
        <v>227678975</v>
      </c>
    </row>
    <row r="39" spans="1:15" ht="22.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0</v>
      </c>
      <c r="M39" s="7">
        <v>42658618</v>
      </c>
      <c r="N39" s="7">
        <v>42658618</v>
      </c>
      <c r="O39" s="7">
        <v>42658618</v>
      </c>
    </row>
    <row r="40" spans="1:15" ht="409.6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409.6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324948072</v>
      </c>
      <c r="K41" s="7">
        <v>1675051928</v>
      </c>
      <c r="L41" s="7">
        <v>56161206</v>
      </c>
      <c r="M41" s="7">
        <v>128116208.88</v>
      </c>
      <c r="N41" s="7">
        <v>128116208.88</v>
      </c>
      <c r="O41" s="7">
        <v>128116208.88</v>
      </c>
    </row>
    <row r="42" spans="1:15" ht="22.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26882045</v>
      </c>
      <c r="K42" s="7">
        <v>1521117955</v>
      </c>
      <c r="L42" s="7">
        <v>23882045</v>
      </c>
      <c r="M42" s="7">
        <v>94003046</v>
      </c>
      <c r="N42" s="7">
        <v>94003046</v>
      </c>
      <c r="O42" s="7">
        <v>94003046</v>
      </c>
    </row>
    <row r="43" spans="1:15" ht="409.6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0</v>
      </c>
      <c r="K43" s="7">
        <v>1730000000</v>
      </c>
      <c r="L43" s="7">
        <v>0</v>
      </c>
      <c r="M43" s="7">
        <v>34621008</v>
      </c>
      <c r="N43" s="7">
        <v>34621008</v>
      </c>
      <c r="O43" s="7">
        <v>34621008</v>
      </c>
    </row>
    <row r="44" spans="1:15" ht="22.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18523086</v>
      </c>
      <c r="K44" s="7">
        <v>241476914</v>
      </c>
      <c r="L44" s="7">
        <v>1204621</v>
      </c>
      <c r="M44" s="7">
        <v>22082879</v>
      </c>
      <c r="N44" s="7">
        <v>22082879</v>
      </c>
      <c r="O44" s="7">
        <v>22082879</v>
      </c>
    </row>
    <row r="45" spans="1:15" ht="409.6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16673000000</v>
      </c>
      <c r="G45" s="7">
        <v>6273000000</v>
      </c>
      <c r="H45" s="7">
        <v>561032814726</v>
      </c>
      <c r="I45" s="7">
        <v>9074000000</v>
      </c>
      <c r="J45" s="7">
        <v>5092586336.2399998</v>
      </c>
      <c r="K45" s="7">
        <v>546866228389.76001</v>
      </c>
      <c r="L45" s="7">
        <v>14052110138.5</v>
      </c>
      <c r="M45" s="7">
        <v>28038549298.98</v>
      </c>
      <c r="N45" s="7">
        <v>28838129196.98</v>
      </c>
      <c r="O45" s="7">
        <v>28837932730.98</v>
      </c>
    </row>
    <row r="46" spans="1:15" ht="409.6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workbookViewId="0">
      <selection activeCell="D14" sqref="D14"/>
    </sheetView>
  </sheetViews>
  <sheetFormatPr baseColWidth="10" defaultRowHeight="15"/>
  <cols>
    <col min="1" max="1" width="4.42578125" customWidth="1"/>
    <col min="2" max="2" width="12.42578125" customWidth="1"/>
    <col min="3" max="3" width="8" customWidth="1"/>
    <col min="4" max="4" width="46.42578125" customWidth="1"/>
    <col min="5" max="15" width="15.57031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684672427</v>
      </c>
      <c r="K5" s="7">
        <v>7679194180</v>
      </c>
      <c r="L5" s="7">
        <v>684672427</v>
      </c>
      <c r="M5" s="7">
        <v>681653548</v>
      </c>
      <c r="N5" s="7">
        <v>681653548</v>
      </c>
      <c r="O5" s="7">
        <v>681850014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43476231</v>
      </c>
      <c r="K6" s="7">
        <v>575220759</v>
      </c>
      <c r="L6" s="7">
        <v>43476231</v>
      </c>
      <c r="M6" s="7">
        <v>43476231</v>
      </c>
      <c r="N6" s="7">
        <v>43476231</v>
      </c>
      <c r="O6" s="7">
        <v>43476231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129366366</v>
      </c>
      <c r="K7" s="7">
        <v>3126456874</v>
      </c>
      <c r="L7" s="7">
        <v>129366366</v>
      </c>
      <c r="M7" s="7">
        <v>129366366</v>
      </c>
      <c r="N7" s="7">
        <v>129366366</v>
      </c>
      <c r="O7" s="7">
        <v>129366366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37912376</v>
      </c>
      <c r="K8" s="7">
        <v>181391265</v>
      </c>
      <c r="L8" s="7">
        <v>37912376</v>
      </c>
      <c r="M8" s="7">
        <v>37912376</v>
      </c>
      <c r="N8" s="7">
        <v>37912376</v>
      </c>
      <c r="O8" s="7">
        <v>37912376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49376000</v>
      </c>
      <c r="K9" s="7">
        <v>1309996931</v>
      </c>
      <c r="L9" s="7">
        <v>41940000</v>
      </c>
      <c r="M9" s="7">
        <v>117291577</v>
      </c>
      <c r="N9" s="7">
        <v>117291577</v>
      </c>
      <c r="O9" s="7">
        <v>117291577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320317903</v>
      </c>
      <c r="K10" s="7">
        <v>3383871405</v>
      </c>
      <c r="L10" s="7">
        <v>320317903</v>
      </c>
      <c r="M10" s="7">
        <v>320317903</v>
      </c>
      <c r="N10" s="7">
        <v>320317903</v>
      </c>
      <c r="O10" s="7">
        <v>320317903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784291713.34000003</v>
      </c>
      <c r="K12" s="7">
        <v>2104994126.6600001</v>
      </c>
      <c r="L12" s="7">
        <v>190576185.71000001</v>
      </c>
      <c r="M12" s="7">
        <v>168766667</v>
      </c>
      <c r="N12" s="7">
        <v>168766667</v>
      </c>
      <c r="O12" s="7">
        <v>168766667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426573478</v>
      </c>
      <c r="K14" s="7">
        <v>14456560565</v>
      </c>
      <c r="L14" s="7">
        <v>426573478</v>
      </c>
      <c r="M14" s="7">
        <v>426573478</v>
      </c>
      <c r="N14" s="7">
        <v>426573478</v>
      </c>
      <c r="O14" s="7">
        <v>426573478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10500000</v>
      </c>
      <c r="M15" s="7">
        <v>25732701</v>
      </c>
      <c r="N15" s="7">
        <v>25732701</v>
      </c>
      <c r="O15" s="7">
        <v>25732701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73290700</v>
      </c>
      <c r="M16" s="7">
        <v>73290700</v>
      </c>
      <c r="N16" s="7">
        <v>73290700</v>
      </c>
      <c r="O16" s="7">
        <v>73290700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7880511</v>
      </c>
      <c r="K17" s="7">
        <v>6242119489</v>
      </c>
      <c r="L17" s="7">
        <v>14510317</v>
      </c>
      <c r="M17" s="7">
        <v>77747177</v>
      </c>
      <c r="N17" s="7">
        <v>77747177</v>
      </c>
      <c r="O17" s="7">
        <v>77747177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0</v>
      </c>
      <c r="K18" s="7">
        <v>177000000</v>
      </c>
      <c r="L18" s="7">
        <v>0</v>
      </c>
      <c r="M18" s="7">
        <v>16634219</v>
      </c>
      <c r="N18" s="7">
        <v>16634219</v>
      </c>
      <c r="O18" s="7">
        <v>16634219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18041936</v>
      </c>
      <c r="K19" s="7">
        <v>3881958064</v>
      </c>
      <c r="L19" s="7">
        <v>16884044</v>
      </c>
      <c r="M19" s="7">
        <v>38171244</v>
      </c>
      <c r="N19" s="7">
        <v>38171244</v>
      </c>
      <c r="O19" s="7">
        <v>38171244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-21120686</v>
      </c>
      <c r="K20" s="7">
        <v>6007120686</v>
      </c>
      <c r="L20" s="7">
        <v>201980155</v>
      </c>
      <c r="M20" s="7">
        <v>126667805</v>
      </c>
      <c r="N20" s="7">
        <v>126667805</v>
      </c>
      <c r="O20" s="7">
        <v>126667805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29574774</v>
      </c>
      <c r="K21" s="7">
        <v>5275425226</v>
      </c>
      <c r="L21" s="7">
        <v>1871009474</v>
      </c>
      <c r="M21" s="7">
        <v>898391556.5</v>
      </c>
      <c r="N21" s="7">
        <v>898391556.5</v>
      </c>
      <c r="O21" s="7">
        <v>898391556.5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12678281</v>
      </c>
      <c r="K22" s="7">
        <v>35457321719</v>
      </c>
      <c r="L22" s="7">
        <v>312989491</v>
      </c>
      <c r="M22" s="7">
        <v>306790007</v>
      </c>
      <c r="N22" s="7">
        <v>306790007</v>
      </c>
      <c r="O22" s="7">
        <v>306790007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-35123201</v>
      </c>
      <c r="K23" s="7">
        <v>2635123201</v>
      </c>
      <c r="L23" s="7">
        <v>3062295</v>
      </c>
      <c r="M23" s="7">
        <v>8131312</v>
      </c>
      <c r="N23" s="7">
        <v>8131312</v>
      </c>
      <c r="O23" s="7">
        <v>8131312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999505861</v>
      </c>
      <c r="K24" s="7">
        <v>7900494139</v>
      </c>
      <c r="L24" s="7">
        <v>248984379</v>
      </c>
      <c r="M24" s="7">
        <v>430842296</v>
      </c>
      <c r="N24" s="7">
        <v>430842296</v>
      </c>
      <c r="O24" s="7">
        <v>430842296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-797080910</v>
      </c>
      <c r="K25" s="7">
        <v>64320080910</v>
      </c>
      <c r="L25" s="7">
        <v>763491009</v>
      </c>
      <c r="M25" s="7">
        <v>9039157590</v>
      </c>
      <c r="N25" s="7">
        <v>9036032622</v>
      </c>
      <c r="O25" s="7">
        <v>9036032622</v>
      </c>
    </row>
    <row r="26" spans="1:15" ht="4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4500000000</v>
      </c>
      <c r="K26" s="7">
        <v>0</v>
      </c>
      <c r="L26" s="7">
        <v>1562484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33.7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-9495163</v>
      </c>
      <c r="K28" s="7">
        <v>3136495163</v>
      </c>
      <c r="L28" s="7">
        <v>257246704</v>
      </c>
      <c r="M28" s="7">
        <v>363834948</v>
      </c>
      <c r="N28" s="7">
        <v>363834948</v>
      </c>
      <c r="O28" s="7">
        <v>363834948</v>
      </c>
    </row>
    <row r="29" spans="1:15" ht="33.7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0</v>
      </c>
      <c r="K29" s="7">
        <v>470000000</v>
      </c>
      <c r="L29" s="7">
        <v>0</v>
      </c>
      <c r="M29" s="7">
        <v>36216000</v>
      </c>
      <c r="N29" s="7">
        <v>36216000</v>
      </c>
      <c r="O29" s="7">
        <v>36216000</v>
      </c>
    </row>
    <row r="30" spans="1:15" ht="33.7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0</v>
      </c>
      <c r="K31" s="7">
        <v>100000000</v>
      </c>
      <c r="L31" s="7">
        <v>0</v>
      </c>
      <c r="M31" s="7">
        <v>0</v>
      </c>
      <c r="N31" s="7">
        <v>0</v>
      </c>
      <c r="O31" s="7">
        <v>0</v>
      </c>
    </row>
    <row r="32" spans="1:15" ht="22.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108309916</v>
      </c>
      <c r="K32" s="7">
        <v>1656690084</v>
      </c>
      <c r="L32" s="7">
        <v>172400926</v>
      </c>
      <c r="M32" s="7">
        <v>81210011.840000004</v>
      </c>
      <c r="N32" s="7">
        <v>81210011.840000004</v>
      </c>
      <c r="O32" s="7">
        <v>81210011.840000004</v>
      </c>
    </row>
    <row r="33" spans="1:15" ht="33.7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67336</v>
      </c>
      <c r="K33" s="7">
        <v>114546316126</v>
      </c>
      <c r="L33" s="7">
        <v>29671506</v>
      </c>
      <c r="M33" s="7">
        <v>740666141</v>
      </c>
      <c r="N33" s="7">
        <v>740666141</v>
      </c>
      <c r="O33" s="7">
        <v>740666141</v>
      </c>
    </row>
    <row r="34" spans="1:15" ht="33.7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42085409</v>
      </c>
      <c r="K34" s="7">
        <v>190061531129</v>
      </c>
      <c r="L34" s="7">
        <v>85886742</v>
      </c>
      <c r="M34" s="7">
        <v>2623189189</v>
      </c>
      <c r="N34" s="7">
        <v>2623189189</v>
      </c>
      <c r="O34" s="7">
        <v>2623189189</v>
      </c>
    </row>
    <row r="35" spans="1:15" ht="22.5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15238740</v>
      </c>
      <c r="K35" s="7">
        <v>984761260</v>
      </c>
      <c r="L35" s="7">
        <v>35206740</v>
      </c>
      <c r="M35" s="7">
        <v>23270248</v>
      </c>
      <c r="N35" s="7">
        <v>23270248</v>
      </c>
      <c r="O35" s="7">
        <v>23270248</v>
      </c>
    </row>
    <row r="36" spans="1:15" ht="33.7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4298741</v>
      </c>
      <c r="K36" s="7">
        <v>1598701259</v>
      </c>
      <c r="L36" s="7">
        <v>8316608</v>
      </c>
      <c r="M36" s="7">
        <v>130505415</v>
      </c>
      <c r="N36" s="7">
        <v>130505415</v>
      </c>
      <c r="O36" s="7">
        <v>130505415</v>
      </c>
    </row>
    <row r="37" spans="1:15" ht="22.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167431898</v>
      </c>
      <c r="K37" s="7">
        <v>13732568102</v>
      </c>
      <c r="L37" s="7">
        <v>1627431898</v>
      </c>
      <c r="M37" s="7">
        <v>4869884510</v>
      </c>
      <c r="N37" s="7">
        <v>4869884510</v>
      </c>
      <c r="O37" s="7">
        <v>4869884510</v>
      </c>
    </row>
    <row r="38" spans="1:15" ht="22.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10000000000</v>
      </c>
      <c r="K38" s="7">
        <v>13050000000</v>
      </c>
      <c r="L38" s="7">
        <v>23050000000</v>
      </c>
      <c r="M38" s="7">
        <v>7063750000</v>
      </c>
      <c r="N38" s="7">
        <v>7063750000</v>
      </c>
      <c r="O38" s="7">
        <v>7063750000</v>
      </c>
    </row>
    <row r="39" spans="1:15" ht="4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52081268</v>
      </c>
      <c r="K39" s="7">
        <v>36947918732</v>
      </c>
      <c r="L39" s="7">
        <v>50599625</v>
      </c>
      <c r="M39" s="7">
        <v>416155262</v>
      </c>
      <c r="N39" s="7">
        <v>416155262</v>
      </c>
      <c r="O39" s="7">
        <v>416155262</v>
      </c>
    </row>
    <row r="40" spans="1:15" ht="33.7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0</v>
      </c>
      <c r="K40" s="7">
        <v>953000000</v>
      </c>
      <c r="L40" s="7">
        <v>0</v>
      </c>
      <c r="M40" s="7">
        <v>89615620</v>
      </c>
      <c r="N40" s="7">
        <v>89615620</v>
      </c>
      <c r="O40" s="7">
        <v>89615620</v>
      </c>
    </row>
    <row r="41" spans="1:15" ht="22.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 ht="409.6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226986243.69</v>
      </c>
      <c r="M42" s="7">
        <v>196008511.80000001</v>
      </c>
      <c r="N42" s="7">
        <v>196008511.80000001</v>
      </c>
      <c r="O42" s="7">
        <v>195850731.80000001</v>
      </c>
    </row>
    <row r="43" spans="1:15" ht="33.7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11060801</v>
      </c>
      <c r="K43" s="7">
        <v>1536939199</v>
      </c>
      <c r="L43" s="7">
        <v>20477101</v>
      </c>
      <c r="M43" s="7">
        <v>102877563</v>
      </c>
      <c r="N43" s="7">
        <v>102877563</v>
      </c>
      <c r="O43" s="7">
        <v>102877563</v>
      </c>
    </row>
    <row r="44" spans="1:15" ht="22.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0</v>
      </c>
      <c r="K44" s="7">
        <v>1730000000</v>
      </c>
      <c r="L44" s="7">
        <v>0</v>
      </c>
      <c r="M44" s="7">
        <v>381066862</v>
      </c>
      <c r="N44" s="7">
        <v>381066862</v>
      </c>
      <c r="O44" s="7">
        <v>381066862</v>
      </c>
    </row>
    <row r="45" spans="1:15" ht="33.7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383515</v>
      </c>
      <c r="K45" s="7">
        <v>259616485</v>
      </c>
      <c r="L45" s="7">
        <v>16224315</v>
      </c>
      <c r="M45" s="7">
        <v>19253572</v>
      </c>
      <c r="N45" s="7">
        <v>19253572</v>
      </c>
      <c r="O45" s="7">
        <v>19253572</v>
      </c>
    </row>
    <row r="46" spans="1:15" ht="409.6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17581805521.34</v>
      </c>
      <c r="K46" s="7">
        <v>548877009204.65997</v>
      </c>
      <c r="L46" s="7">
        <v>30973547723.400002</v>
      </c>
      <c r="M46" s="7">
        <v>30104418607.139999</v>
      </c>
      <c r="N46" s="7">
        <v>30101293639.139999</v>
      </c>
      <c r="O46" s="7">
        <v>30101332325.139999</v>
      </c>
    </row>
    <row r="47" spans="1:15" ht="409.6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 t="s">
        <v>0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B13" workbookViewId="0">
      <selection activeCell="F17" sqref="F17"/>
    </sheetView>
  </sheetViews>
  <sheetFormatPr baseColWidth="10" defaultRowHeight="15"/>
  <cols>
    <col min="1" max="1" width="13.42578125" customWidth="1"/>
    <col min="2" max="2" width="12.28515625" customWidth="1"/>
    <col min="3" max="3" width="8" customWidth="1"/>
    <col min="4" max="4" width="51.28515625" customWidth="1"/>
    <col min="5" max="15" width="16.1406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955547374</v>
      </c>
      <c r="K5" s="7">
        <v>7408319233</v>
      </c>
      <c r="L5" s="7">
        <v>705408374</v>
      </c>
      <c r="M5" s="7">
        <v>697403409</v>
      </c>
      <c r="N5" s="7">
        <v>697403409</v>
      </c>
      <c r="O5" s="7">
        <v>697403409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29981532</v>
      </c>
      <c r="K6" s="7">
        <v>588715458</v>
      </c>
      <c r="L6" s="7">
        <v>29981532</v>
      </c>
      <c r="M6" s="7">
        <v>29981532</v>
      </c>
      <c r="N6" s="7">
        <v>29981532</v>
      </c>
      <c r="O6" s="7">
        <v>29981532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178928941</v>
      </c>
      <c r="K7" s="7">
        <v>3076894299</v>
      </c>
      <c r="L7" s="7">
        <v>178928941</v>
      </c>
      <c r="M7" s="7">
        <v>171865319</v>
      </c>
      <c r="N7" s="7">
        <v>171865319</v>
      </c>
      <c r="O7" s="7">
        <v>171865319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63481853</v>
      </c>
      <c r="K8" s="7">
        <v>155821788</v>
      </c>
      <c r="L8" s="7">
        <v>63481853</v>
      </c>
      <c r="M8" s="7">
        <v>63481853</v>
      </c>
      <c r="N8" s="7">
        <v>63481853</v>
      </c>
      <c r="O8" s="7">
        <v>63481853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119851577</v>
      </c>
      <c r="N9" s="7">
        <v>119851577</v>
      </c>
      <c r="O9" s="7">
        <v>119851577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311403051</v>
      </c>
      <c r="K10" s="7">
        <v>3392786257</v>
      </c>
      <c r="L10" s="7">
        <v>311403051</v>
      </c>
      <c r="M10" s="7">
        <v>289555566</v>
      </c>
      <c r="N10" s="7">
        <v>289555566</v>
      </c>
      <c r="O10" s="7">
        <v>289555566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18570871</v>
      </c>
      <c r="K12" s="7">
        <v>2870714969</v>
      </c>
      <c r="L12" s="7">
        <v>121297176.84</v>
      </c>
      <c r="M12" s="7">
        <v>195999999.65000001</v>
      </c>
      <c r="N12" s="7">
        <v>195999999.65000001</v>
      </c>
      <c r="O12" s="7">
        <v>195999999.65000001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1573222789</v>
      </c>
      <c r="K14" s="7">
        <v>13309911254</v>
      </c>
      <c r="L14" s="7">
        <v>1573222789</v>
      </c>
      <c r="M14" s="7">
        <v>1573222789</v>
      </c>
      <c r="N14" s="7">
        <v>1573222789</v>
      </c>
      <c r="O14" s="7">
        <v>1573222789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0</v>
      </c>
      <c r="M15" s="7">
        <v>25664790</v>
      </c>
      <c r="N15" s="7">
        <v>25664790</v>
      </c>
      <c r="O15" s="7">
        <v>25664790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2717186</v>
      </c>
      <c r="K17" s="7">
        <v>6247282814</v>
      </c>
      <c r="L17" s="7">
        <v>2717186</v>
      </c>
      <c r="M17" s="7">
        <v>76304181</v>
      </c>
      <c r="N17" s="7">
        <v>76304181</v>
      </c>
      <c r="O17" s="7">
        <v>76304181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109505</v>
      </c>
      <c r="K18" s="7">
        <v>176890495</v>
      </c>
      <c r="L18" s="7">
        <v>109505</v>
      </c>
      <c r="M18" s="7">
        <v>10750222</v>
      </c>
      <c r="N18" s="7">
        <v>10750222</v>
      </c>
      <c r="O18" s="7">
        <v>10750222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306120</v>
      </c>
      <c r="K19" s="7">
        <v>3899693880</v>
      </c>
      <c r="L19" s="7">
        <v>2810402</v>
      </c>
      <c r="M19" s="7">
        <v>866436762</v>
      </c>
      <c r="N19" s="7">
        <v>866436762</v>
      </c>
      <c r="O19" s="7">
        <v>866436762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17307843</v>
      </c>
      <c r="K20" s="7">
        <v>5968692157</v>
      </c>
      <c r="L20" s="7">
        <v>17307843</v>
      </c>
      <c r="M20" s="7">
        <v>314459510</v>
      </c>
      <c r="N20" s="7">
        <v>314459510</v>
      </c>
      <c r="O20" s="7">
        <v>314459510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26845985</v>
      </c>
      <c r="K21" s="7">
        <v>5278154015</v>
      </c>
      <c r="L21" s="7">
        <v>3792985</v>
      </c>
      <c r="M21" s="7">
        <v>827817064</v>
      </c>
      <c r="N21" s="7">
        <v>827817064</v>
      </c>
      <c r="O21" s="7">
        <v>827817064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53072817</v>
      </c>
      <c r="K22" s="7">
        <v>35416927183</v>
      </c>
      <c r="L22" s="7">
        <v>-37913970</v>
      </c>
      <c r="M22" s="7">
        <v>759397095</v>
      </c>
      <c r="N22" s="7">
        <v>759397095</v>
      </c>
      <c r="O22" s="7">
        <v>759397095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7150059</v>
      </c>
      <c r="K23" s="7">
        <v>2592849941</v>
      </c>
      <c r="L23" s="7">
        <v>7150059</v>
      </c>
      <c r="M23" s="7">
        <v>1179200127</v>
      </c>
      <c r="N23" s="7">
        <v>1179200127</v>
      </c>
      <c r="O23" s="7">
        <v>1179200127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1059097</v>
      </c>
      <c r="K24" s="7">
        <v>8898940903</v>
      </c>
      <c r="L24" s="7">
        <v>1128376</v>
      </c>
      <c r="M24" s="7">
        <v>425222457</v>
      </c>
      <c r="N24" s="7">
        <v>425222457</v>
      </c>
      <c r="O24" s="7">
        <v>425222457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-15537649</v>
      </c>
      <c r="K25" s="7">
        <v>63538537649</v>
      </c>
      <c r="L25" s="7">
        <v>391711604</v>
      </c>
      <c r="M25" s="7">
        <v>4675517247</v>
      </c>
      <c r="N25" s="7">
        <v>4666577593</v>
      </c>
      <c r="O25" s="7">
        <v>4666577593</v>
      </c>
    </row>
    <row r="26" spans="1:15" ht="33.7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0</v>
      </c>
      <c r="K26" s="7">
        <v>4500000000</v>
      </c>
      <c r="L26" s="7">
        <v>3971377</v>
      </c>
      <c r="M26" s="7">
        <v>5533861</v>
      </c>
      <c r="N26" s="7">
        <v>3971377</v>
      </c>
      <c r="O26" s="7">
        <v>3971377</v>
      </c>
    </row>
    <row r="27" spans="1:15" ht="22.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22.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1209322</v>
      </c>
      <c r="K28" s="7">
        <v>3125790678</v>
      </c>
      <c r="L28" s="7">
        <v>1518004</v>
      </c>
      <c r="M28" s="7">
        <v>308604674</v>
      </c>
      <c r="N28" s="7">
        <v>308604674</v>
      </c>
      <c r="O28" s="7">
        <v>308604674</v>
      </c>
    </row>
    <row r="29" spans="1:15" ht="33.7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-195712.5</v>
      </c>
      <c r="K29" s="7">
        <v>470195712.5</v>
      </c>
      <c r="L29" s="7">
        <v>0</v>
      </c>
      <c r="M29" s="7">
        <v>37232000</v>
      </c>
      <c r="N29" s="7">
        <v>37232000</v>
      </c>
      <c r="O29" s="7">
        <v>37232000</v>
      </c>
    </row>
    <row r="30" spans="1:15" ht="33.7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-2149527</v>
      </c>
      <c r="K31" s="7">
        <v>102149527</v>
      </c>
      <c r="L31" s="7">
        <v>0</v>
      </c>
      <c r="M31" s="7">
        <v>46723918</v>
      </c>
      <c r="N31" s="7">
        <v>46723918</v>
      </c>
      <c r="O31" s="7">
        <v>46723918</v>
      </c>
    </row>
    <row r="32" spans="1:15" ht="22.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29612243</v>
      </c>
      <c r="K32" s="7">
        <v>1735387757</v>
      </c>
      <c r="L32" s="7">
        <v>31077346</v>
      </c>
      <c r="M32" s="7">
        <v>163121878</v>
      </c>
      <c r="N32" s="7">
        <v>163121878</v>
      </c>
      <c r="O32" s="7">
        <v>163121878</v>
      </c>
    </row>
    <row r="33" spans="1:15" ht="33.7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-13477228</v>
      </c>
      <c r="K33" s="7">
        <v>114559860690</v>
      </c>
      <c r="L33" s="7">
        <v>10191741</v>
      </c>
      <c r="M33" s="7">
        <v>1158852205</v>
      </c>
      <c r="N33" s="7">
        <v>1158852205</v>
      </c>
      <c r="O33" s="7">
        <v>1158852205</v>
      </c>
    </row>
    <row r="34" spans="1:15" ht="33.7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207608315</v>
      </c>
      <c r="K34" s="7">
        <v>189896008223</v>
      </c>
      <c r="L34" s="7">
        <v>52260930</v>
      </c>
      <c r="M34" s="7">
        <v>723895378</v>
      </c>
      <c r="N34" s="7">
        <v>723895378</v>
      </c>
      <c r="O34" s="7">
        <v>723895378</v>
      </c>
    </row>
    <row r="35" spans="1:15" ht="409.6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-81354853.239999995</v>
      </c>
      <c r="K35" s="7">
        <v>1081354853.24</v>
      </c>
      <c r="L35" s="7">
        <v>0</v>
      </c>
      <c r="M35" s="7">
        <v>50748458</v>
      </c>
      <c r="N35" s="7">
        <v>50748458</v>
      </c>
      <c r="O35" s="7">
        <v>50748458</v>
      </c>
    </row>
    <row r="36" spans="1:15" ht="22.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-16590975</v>
      </c>
      <c r="K36" s="7">
        <v>1619590975</v>
      </c>
      <c r="L36" s="7">
        <v>1491158</v>
      </c>
      <c r="M36" s="7">
        <v>131996588</v>
      </c>
      <c r="N36" s="7">
        <v>131996588</v>
      </c>
      <c r="O36" s="7">
        <v>131996588</v>
      </c>
    </row>
    <row r="37" spans="1:15" ht="22.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1277244</v>
      </c>
      <c r="K37" s="7">
        <v>13898722756</v>
      </c>
      <c r="L37" s="7">
        <v>1277382</v>
      </c>
      <c r="M37" s="7">
        <v>167794056</v>
      </c>
      <c r="N37" s="7">
        <v>167794056</v>
      </c>
      <c r="O37" s="7">
        <v>167794056</v>
      </c>
    </row>
    <row r="38" spans="1:15" ht="22.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0</v>
      </c>
      <c r="K38" s="7">
        <v>23050000000</v>
      </c>
      <c r="L38" s="7">
        <v>0</v>
      </c>
      <c r="M38" s="7">
        <v>7744250000</v>
      </c>
      <c r="N38" s="7">
        <v>7744250000</v>
      </c>
      <c r="O38" s="7">
        <v>7744250000</v>
      </c>
    </row>
    <row r="39" spans="1:15" ht="33.7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152947948</v>
      </c>
      <c r="K39" s="7">
        <v>36847052052</v>
      </c>
      <c r="L39" s="7">
        <v>5070925</v>
      </c>
      <c r="M39" s="7">
        <v>681571650</v>
      </c>
      <c r="N39" s="7">
        <v>681571650</v>
      </c>
      <c r="O39" s="7">
        <v>681571650</v>
      </c>
    </row>
    <row r="40" spans="1:15" ht="33.7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-12928857</v>
      </c>
      <c r="K40" s="7">
        <v>965928857</v>
      </c>
      <c r="L40" s="7">
        <v>176704300</v>
      </c>
      <c r="M40" s="7">
        <v>45310749</v>
      </c>
      <c r="N40" s="7">
        <v>45310749</v>
      </c>
      <c r="O40" s="7">
        <v>45310749</v>
      </c>
    </row>
    <row r="41" spans="1:15" ht="22.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 ht="409.6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178578919</v>
      </c>
      <c r="M42" s="7">
        <v>181696459.38999999</v>
      </c>
      <c r="N42" s="7">
        <v>181696459.38999999</v>
      </c>
      <c r="O42" s="7">
        <v>181854239.38999999</v>
      </c>
    </row>
    <row r="43" spans="1:15" ht="33.7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175878</v>
      </c>
      <c r="K43" s="7">
        <v>1547824122</v>
      </c>
      <c r="L43" s="7">
        <v>1359578</v>
      </c>
      <c r="M43" s="7">
        <v>110383836</v>
      </c>
      <c r="N43" s="7">
        <v>110383836</v>
      </c>
      <c r="O43" s="7">
        <v>110383836</v>
      </c>
    </row>
    <row r="44" spans="1:15" ht="22.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36979</v>
      </c>
      <c r="K44" s="7">
        <v>1729963021</v>
      </c>
      <c r="L44" s="7">
        <v>-24733741</v>
      </c>
      <c r="M44" s="7">
        <v>34742783</v>
      </c>
      <c r="N44" s="7">
        <v>34742783</v>
      </c>
      <c r="O44" s="7">
        <v>34742783</v>
      </c>
    </row>
    <row r="45" spans="1:15" ht="33.7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-7215839</v>
      </c>
      <c r="K45" s="7">
        <v>267215839</v>
      </c>
      <c r="L45" s="7">
        <v>-15243782</v>
      </c>
      <c r="M45" s="7">
        <v>19274791</v>
      </c>
      <c r="N45" s="7">
        <v>19274791</v>
      </c>
      <c r="O45" s="7">
        <v>19274791</v>
      </c>
    </row>
    <row r="46" spans="1:15" ht="409.6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3483122311.2600002</v>
      </c>
      <c r="K46" s="7">
        <v>562975692414.73999</v>
      </c>
      <c r="L46" s="7">
        <v>3796061843.8400002</v>
      </c>
      <c r="M46" s="7">
        <v>23913864784.040001</v>
      </c>
      <c r="N46" s="7">
        <v>23903362646.040001</v>
      </c>
      <c r="O46" s="7">
        <v>23903520426.040001</v>
      </c>
    </row>
    <row r="47" spans="1:15" ht="409.6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 t="s">
        <v>0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EJECUCIONES PRESUPUESTALES 2018</vt:lpstr>
      <vt:lpstr>ACUMULADO A AGOSTO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 Eduardo Rojas Franky</cp:lastModifiedBy>
  <dcterms:created xsi:type="dcterms:W3CDTF">2018-02-13T21:58:01Z</dcterms:created>
  <dcterms:modified xsi:type="dcterms:W3CDTF">2018-09-24T15:31:01Z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